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lsv14w\和歌山職業能力開発促進センター\訓練業務\◆02在職者訓練\R07年度\18_申込書\"/>
    </mc:Choice>
  </mc:AlternateContent>
  <workbookProtection workbookAlgorithmName="SHA-512" workbookHashValue="Vf4qcPhTNa86pyZyP9I/Oqm3UrWI/q0rbyrGpBtBss5jSwyBh1q/Ymvt+OPxppwcDG5A4PdHjpQvBsk+kMnEPw==" workbookSaltValue="e1etLnfh5kGwxqbs9IESgQ==" workbookSpinCount="100000" lockStructure="1"/>
  <bookViews>
    <workbookView xWindow="0" yWindow="0" windowWidth="15360" windowHeight="7530"/>
  </bookViews>
  <sheets>
    <sheet name="受講申込書" sheetId="1" r:id="rId1"/>
    <sheet name="一括登録（受講台帳）" sheetId="4" state="hidden" r:id="rId2"/>
    <sheet name="一括登録（住所台帳）" sheetId="5" state="hidden" r:id="rId3"/>
    <sheet name="コースリスト" sheetId="2" state="hidden" r:id="rId4"/>
  </sheets>
  <definedNames>
    <definedName name="_xlnm.Print_Area" localSheetId="0">受講申込書!$A$1:$V$77</definedName>
  </definedNames>
  <calcPr calcId="162913"/>
</workbook>
</file>

<file path=xl/calcChain.xml><?xml version="1.0" encoding="utf-8"?>
<calcChain xmlns="http://schemas.openxmlformats.org/spreadsheetml/2006/main">
  <c r="E4" i="4" l="1"/>
  <c r="E3" i="4"/>
  <c r="E2" i="4"/>
  <c r="H4" i="4"/>
  <c r="H3" i="4"/>
  <c r="H2" i="4"/>
  <c r="F4" i="4"/>
  <c r="F3" i="4"/>
  <c r="F2" i="4"/>
  <c r="A2" i="5" l="1"/>
  <c r="R2" i="5"/>
  <c r="Q2" i="5"/>
  <c r="H2" i="5"/>
  <c r="L2" i="5"/>
  <c r="G2" i="5"/>
  <c r="I2" i="5"/>
  <c r="S2" i="5"/>
  <c r="O2" i="5"/>
  <c r="M2" i="5"/>
  <c r="C2" i="5"/>
  <c r="K2" i="5"/>
  <c r="J4" i="4"/>
  <c r="I4" i="4"/>
  <c r="D4" i="4"/>
  <c r="B4" i="4"/>
  <c r="C4" i="4"/>
  <c r="J3" i="4"/>
  <c r="I3" i="4"/>
  <c r="D3" i="4"/>
  <c r="C3" i="4"/>
  <c r="B3" i="4"/>
  <c r="B2" i="5"/>
  <c r="I2" i="4"/>
  <c r="J2" i="4"/>
  <c r="D2" i="4"/>
  <c r="C2" i="4"/>
  <c r="B2" i="4"/>
  <c r="X109" i="1"/>
  <c r="Y109" i="1"/>
  <c r="G51" i="1"/>
  <c r="X106" i="1"/>
  <c r="Y106" i="1"/>
  <c r="G48" i="1"/>
  <c r="X103" i="1"/>
  <c r="Y103" i="1" s="1"/>
  <c r="G45" i="1" s="1"/>
  <c r="C45" i="1"/>
  <c r="C48" i="1"/>
  <c r="C51" i="1"/>
</calcChain>
</file>

<file path=xl/sharedStrings.xml><?xml version="1.0" encoding="utf-8"?>
<sst xmlns="http://schemas.openxmlformats.org/spreadsheetml/2006/main" count="500" uniqueCount="385">
  <si>
    <t>次のセミナーについて、訓練内容と受講要件（ある場合のみ）を確認の上、申し込みます。</t>
    <rPh sb="0" eb="1">
      <t>ツギ</t>
    </rPh>
    <rPh sb="11" eb="13">
      <t>クンレン</t>
    </rPh>
    <rPh sb="13" eb="15">
      <t>ナイヨウ</t>
    </rPh>
    <rPh sb="16" eb="18">
      <t>ジュコウ</t>
    </rPh>
    <rPh sb="18" eb="20">
      <t>ヨウケン</t>
    </rPh>
    <rPh sb="23" eb="25">
      <t>バアイ</t>
    </rPh>
    <rPh sb="29" eb="31">
      <t>カクニン</t>
    </rPh>
    <rPh sb="32" eb="33">
      <t>ウエ</t>
    </rPh>
    <rPh sb="34" eb="35">
      <t>モウ</t>
    </rPh>
    <rPh sb="36" eb="37">
      <t>コ</t>
    </rPh>
    <phoneticPr fontId="1"/>
  </si>
  <si>
    <t>コース番号</t>
    <rPh sb="3" eb="5">
      <t>バンゴウ</t>
    </rPh>
    <phoneticPr fontId="1"/>
  </si>
  <si>
    <t>受　講　者　名</t>
    <rPh sb="0" eb="1">
      <t>ウケ</t>
    </rPh>
    <rPh sb="2" eb="3">
      <t>コウ</t>
    </rPh>
    <rPh sb="4" eb="5">
      <t>シャ</t>
    </rPh>
    <rPh sb="6" eb="7">
      <t>ナ</t>
    </rPh>
    <phoneticPr fontId="1"/>
  </si>
  <si>
    <t>ふ　り　が　な</t>
    <phoneticPr fontId="1"/>
  </si>
  <si>
    <t>コース番号</t>
  </si>
  <si>
    <t>コース名</t>
  </si>
  <si>
    <t>日程</t>
  </si>
  <si>
    <t>ＰＬＣによるタッチパネル活用技術</t>
  </si>
  <si>
    <t>ディジタル回路設計技術</t>
  </si>
  <si>
    <t>電気設備のための計測技術</t>
  </si>
  <si>
    <t>有接点シーケンス制御の実践技術</t>
  </si>
  <si>
    <t>空調熱負荷と空気線図に基づく温熱環境計画手法</t>
  </si>
  <si>
    <t>自動火災報知設備工事の施工・保守技術</t>
  </si>
  <si>
    <t>旋盤加工技術</t>
  </si>
  <si>
    <t>ＮＣ旋盤プログラミング技術</t>
  </si>
  <si>
    <t>マシニングセンタプログラミング技術</t>
  </si>
  <si>
    <t>５Ｓによるムダ取り・改善の進め方</t>
  </si>
  <si>
    <t>半自動アーク溶接技能クリニック</t>
  </si>
  <si>
    <t>被覆アーク溶接技能クリニック</t>
  </si>
  <si>
    <t>コース番号を入力するとコース名と開催日が表示されます。</t>
    <rPh sb="3" eb="5">
      <t>バンゴウ</t>
    </rPh>
    <rPh sb="6" eb="8">
      <t>ニュウリョク</t>
    </rPh>
    <rPh sb="14" eb="15">
      <t>メイ</t>
    </rPh>
    <rPh sb="16" eb="19">
      <t>カイサイビ</t>
    </rPh>
    <rPh sb="20" eb="22">
      <t>ヒョウジ</t>
    </rPh>
    <phoneticPr fontId="1"/>
  </si>
  <si>
    <t xml:space="preserve">参考までにお伺いします。今回のコースをどのようにしてお知りになりましたか。（該当するものに☑）
</t>
    <rPh sb="0" eb="2">
      <t>サンコウ</t>
    </rPh>
    <rPh sb="6" eb="7">
      <t>ウカガ</t>
    </rPh>
    <rPh sb="12" eb="14">
      <t>コンカイ</t>
    </rPh>
    <rPh sb="27" eb="28">
      <t>シ</t>
    </rPh>
    <rPh sb="38" eb="40">
      <t>ガイトウ</t>
    </rPh>
    <phoneticPr fontId="1"/>
  </si>
  <si>
    <t>令和　　年　　月　　日</t>
    <rPh sb="0" eb="2">
      <t>レイワ</t>
    </rPh>
    <rPh sb="4" eb="5">
      <t>ネン</t>
    </rPh>
    <rPh sb="7" eb="8">
      <t>ツキ</t>
    </rPh>
    <rPh sb="10" eb="11">
      <t>ニチ</t>
    </rPh>
    <phoneticPr fontId="1"/>
  </si>
  <si>
    <t>選択番号</t>
  </si>
  <si>
    <t>分類番号</t>
  </si>
  <si>
    <t>訓練分野</t>
  </si>
  <si>
    <t>電気・電子系</t>
  </si>
  <si>
    <t>A401-014-A</t>
  </si>
  <si>
    <t>機械系</t>
  </si>
  <si>
    <t>D102-003-A</t>
  </si>
  <si>
    <t>A401-022-A</t>
  </si>
  <si>
    <t>居住系</t>
  </si>
  <si>
    <t>A807-005-A</t>
  </si>
  <si>
    <t>C205-001-A</t>
  </si>
  <si>
    <t>A804-004-A</t>
  </si>
  <si>
    <t>D101-001-A</t>
  </si>
  <si>
    <t>Z101-002-A</t>
  </si>
  <si>
    <t>B202-003-A</t>
  </si>
  <si>
    <t>B202-001-A</t>
  </si>
  <si>
    <t>実践建築設計２次元ＣＡＤ技術（Ｊｗ＿ｃａｄ）</t>
  </si>
  <si>
    <t>実践建築設計２次元ＣＡＤ技術（ＡｕｔｏＣＡＤ）</t>
  </si>
  <si>
    <t>A804-003-A</t>
  </si>
  <si>
    <t>A401-002-A</t>
  </si>
  <si>
    <t>シーケンス制御による電動機制御技術</t>
  </si>
  <si>
    <t>A401-005-A</t>
  </si>
  <si>
    <t>A202-023-A</t>
  </si>
  <si>
    <t>実践機械製図</t>
  </si>
  <si>
    <t>令和７年度　能力開発セミナー受講申込書</t>
    <rPh sb="0" eb="2">
      <t>レイワ</t>
    </rPh>
    <phoneticPr fontId="4"/>
  </si>
  <si>
    <t>E.製造業</t>
  </si>
  <si>
    <t>F.電気・ガス・熱供給・水道業</t>
  </si>
  <si>
    <t>G.情報通信業</t>
  </si>
  <si>
    <t>H.運輸業、郵便業</t>
  </si>
  <si>
    <t>K.不動産業、物品賃貸業</t>
  </si>
  <si>
    <t>L.学術研究、専門・技術サービス業</t>
  </si>
  <si>
    <t>M.宿泊業、飲食サービス業</t>
  </si>
  <si>
    <t>N.生活関連サービス業、娯楽業</t>
  </si>
  <si>
    <t>O.教育、学習支援業</t>
  </si>
  <si>
    <t>P.医療、福祉</t>
  </si>
  <si>
    <t>Q.複合サービス事業</t>
  </si>
  <si>
    <t>R.サービス業</t>
  </si>
  <si>
    <t>S.公務</t>
  </si>
  <si>
    <t>T.分類不能の産業</t>
  </si>
  <si>
    <t>業種</t>
    <rPh sb="0" eb="2">
      <t>ギョウシュ</t>
    </rPh>
    <phoneticPr fontId="1"/>
  </si>
  <si>
    <t>A.農業、林業</t>
  </si>
  <si>
    <t>B.漁業</t>
  </si>
  <si>
    <t>C.鉱業、採石業、砂利採取業</t>
  </si>
  <si>
    <t>D.建設業</t>
  </si>
  <si>
    <t>ＩＤ</t>
  </si>
  <si>
    <t>（機構使用欄）</t>
  </si>
  <si>
    <t>所属部署</t>
  </si>
  <si>
    <t>住　所</t>
    <phoneticPr fontId="7"/>
  </si>
  <si>
    <t>ＴＥＬ</t>
    <phoneticPr fontId="7"/>
  </si>
  <si>
    <t>法人名</t>
    <rPh sb="0" eb="2">
      <t>ホウジン</t>
    </rPh>
    <rPh sb="2" eb="3">
      <t>メイ</t>
    </rPh>
    <phoneticPr fontId="1"/>
  </si>
  <si>
    <t>所在地</t>
    <phoneticPr fontId="7"/>
  </si>
  <si>
    <t>法人番号</t>
    <rPh sb="0" eb="2">
      <t>ホウジン</t>
    </rPh>
    <rPh sb="2" eb="4">
      <t>バンゴウ</t>
    </rPh>
    <phoneticPr fontId="1"/>
  </si>
  <si>
    <t>（法人番号がない場合は下記の該当に☑）</t>
    <rPh sb="11" eb="12">
      <t>シタ</t>
    </rPh>
    <phoneticPr fontId="1"/>
  </si>
  <si>
    <t>事業所名</t>
    <rPh sb="0" eb="3">
      <t>ジギョウショ</t>
    </rPh>
    <rPh sb="3" eb="4">
      <t>メイ</t>
    </rPh>
    <phoneticPr fontId="1"/>
  </si>
  <si>
    <t>E-mail</t>
    <phoneticPr fontId="1"/>
  </si>
  <si>
    <t>申込
担当者名</t>
    <phoneticPr fontId="7"/>
  </si>
  <si>
    <t>E01-1</t>
  </si>
  <si>
    <t>E011</t>
  </si>
  <si>
    <t>E02-1</t>
  </si>
  <si>
    <t>E021</t>
  </si>
  <si>
    <t>E03-1</t>
  </si>
  <si>
    <t>E031</t>
  </si>
  <si>
    <t>ＰＬＣプログラミング技術（ラダー編）</t>
  </si>
  <si>
    <t>E03-2</t>
  </si>
  <si>
    <t>E04-1</t>
  </si>
  <si>
    <t>E041</t>
  </si>
  <si>
    <t>E05-1</t>
  </si>
  <si>
    <t>E051</t>
  </si>
  <si>
    <t>E06-1</t>
  </si>
  <si>
    <t>E061</t>
  </si>
  <si>
    <t>A401-009-A</t>
  </si>
  <si>
    <t>ＰＬＣによる電動機制御の実務</t>
  </si>
  <si>
    <t>F03-1</t>
  </si>
  <si>
    <t>F031</t>
  </si>
  <si>
    <t>C202-001-A</t>
  </si>
  <si>
    <t>冷媒配管の施工と空調機器据付け技術</t>
  </si>
  <si>
    <t>C203-001-A</t>
  </si>
  <si>
    <t>トラブル事例から学ぶ各種管の加工・接合技術</t>
  </si>
  <si>
    <t>F11-1</t>
  </si>
  <si>
    <t>F111</t>
  </si>
  <si>
    <t>X202-004-A</t>
  </si>
  <si>
    <t>設備管理技術者のための冷凍空調設備保守管理技術</t>
  </si>
  <si>
    <t>F12-1</t>
  </si>
  <si>
    <t>F121</t>
  </si>
  <si>
    <t>H01-1</t>
  </si>
  <si>
    <t>H011</t>
  </si>
  <si>
    <t>実践建築設計３次元ＣＡＤ技術（３Ｄマイホームデザイナー）</t>
  </si>
  <si>
    <t>H02-1</t>
  </si>
  <si>
    <t>H021</t>
  </si>
  <si>
    <t>H03-1</t>
  </si>
  <si>
    <t>H031</t>
  </si>
  <si>
    <t>A804-002-A</t>
  </si>
  <si>
    <t>H04-1</t>
  </si>
  <si>
    <t>H041</t>
  </si>
  <si>
    <t>H05-1</t>
  </si>
  <si>
    <t>H051</t>
  </si>
  <si>
    <t>M01-1</t>
  </si>
  <si>
    <t>M011</t>
  </si>
  <si>
    <t>A202-A22-A</t>
  </si>
  <si>
    <t>２次元ＣＡＤによる機械製図技術</t>
  </si>
  <si>
    <t>M02-1</t>
  </si>
  <si>
    <t>M021</t>
  </si>
  <si>
    <t>A202-A37-A</t>
  </si>
  <si>
    <t>設計に活かす３次元ＣＡＤソリッドモデリング技術</t>
  </si>
  <si>
    <t>M03-1</t>
  </si>
  <si>
    <t>M031</t>
  </si>
  <si>
    <t>A202-038-A</t>
  </si>
  <si>
    <t>設計に活かす３次元ＣＡＤアセンブリ技術</t>
  </si>
  <si>
    <t>M04-1</t>
  </si>
  <si>
    <t>M041</t>
  </si>
  <si>
    <t>M05-1</t>
  </si>
  <si>
    <t>M051</t>
  </si>
  <si>
    <t>M06-1</t>
  </si>
  <si>
    <t>M061</t>
  </si>
  <si>
    <t>M11-1</t>
  </si>
  <si>
    <t>M111</t>
  </si>
  <si>
    <t>M12-1</t>
  </si>
  <si>
    <t>M121</t>
  </si>
  <si>
    <t>M13-1</t>
  </si>
  <si>
    <t>M131</t>
  </si>
  <si>
    <t>M14-1</t>
  </si>
  <si>
    <t>M141</t>
  </si>
  <si>
    <t>M15-1</t>
  </si>
  <si>
    <t>M151</t>
  </si>
  <si>
    <t>M21-1</t>
  </si>
  <si>
    <t>M211</t>
  </si>
  <si>
    <t>M51-1</t>
  </si>
  <si>
    <t>M511</t>
  </si>
  <si>
    <t>M51-2</t>
  </si>
  <si>
    <t>M52-1</t>
  </si>
  <si>
    <t>M521</t>
  </si>
  <si>
    <t>M52-2</t>
  </si>
  <si>
    <t>M53-1</t>
  </si>
  <si>
    <t>M531</t>
  </si>
  <si>
    <t>M54-1</t>
  </si>
  <si>
    <t>M541</t>
  </si>
  <si>
    <t>M54-2</t>
  </si>
  <si>
    <t>M55-1</t>
  </si>
  <si>
    <t>M551</t>
  </si>
  <si>
    <t>B201-003-A</t>
  </si>
  <si>
    <t>プレスブレーキによる曲げ加工実践</t>
  </si>
  <si>
    <t>B202-027-A</t>
  </si>
  <si>
    <t>板金加工における各種溶接施工技術</t>
  </si>
  <si>
    <t>Z01-1</t>
  </si>
  <si>
    <t>Z011</t>
  </si>
  <si>
    <t>製造現場で活用するコーチング手法</t>
  </si>
  <si>
    <t>Z02-1</t>
  </si>
  <si>
    <t>Z021</t>
  </si>
  <si>
    <t>Z103-003-A</t>
  </si>
  <si>
    <t>生産現場で活用するリーダーシップ手法</t>
  </si>
  <si>
    <t>Z03-1</t>
  </si>
  <si>
    <t>Z031</t>
  </si>
  <si>
    <t>Z103-004-A</t>
  </si>
  <si>
    <t>Z04-1</t>
  </si>
  <si>
    <t>Z041</t>
  </si>
  <si>
    <t>仕事と人を動かす現場監督者の育成</t>
  </si>
  <si>
    <t>Z05-1</t>
  </si>
  <si>
    <t>Z051</t>
  </si>
  <si>
    <t>X302-004-A</t>
  </si>
  <si>
    <t>製造現場における工程管理技法と改善</t>
  </si>
  <si>
    <t>【個人情報の取扱いについて】</t>
    <rPh sb="1" eb="3">
      <t>コジン</t>
    </rPh>
    <rPh sb="3" eb="5">
      <t>ジョウホウ</t>
    </rPh>
    <rPh sb="6" eb="8">
      <t>トリアツカ</t>
    </rPh>
    <phoneticPr fontId="1"/>
  </si>
  <si>
    <t>（１）独立行政法人高齢・障害・求職者雇用支援機構は、｢個人情報の保護に関する法律｣（平成15年法律第57号）を遵守し、保有個人情報を適切に保管し、個人の</t>
    <rPh sb="3" eb="5">
      <t>ドクリツ</t>
    </rPh>
    <rPh sb="5" eb="7">
      <t>ギョウセイ</t>
    </rPh>
    <rPh sb="7" eb="9">
      <t>ホウジン</t>
    </rPh>
    <rPh sb="9" eb="11">
      <t>コウレイ</t>
    </rPh>
    <rPh sb="12" eb="14">
      <t>ショウガイ</t>
    </rPh>
    <rPh sb="15" eb="17">
      <t>キュウショク</t>
    </rPh>
    <rPh sb="17" eb="18">
      <t>シャ</t>
    </rPh>
    <rPh sb="18" eb="20">
      <t>コヨウ</t>
    </rPh>
    <rPh sb="20" eb="22">
      <t>シエン</t>
    </rPh>
    <rPh sb="22" eb="24">
      <t>キコウ</t>
    </rPh>
    <rPh sb="27" eb="29">
      <t>コジン</t>
    </rPh>
    <rPh sb="29" eb="31">
      <t>ジョウホウ</t>
    </rPh>
    <rPh sb="32" eb="34">
      <t>ホゴ</t>
    </rPh>
    <rPh sb="35" eb="36">
      <t>カン</t>
    </rPh>
    <rPh sb="38" eb="40">
      <t>ホウリツ</t>
    </rPh>
    <rPh sb="42" eb="44">
      <t>ヘイセイ</t>
    </rPh>
    <rPh sb="46" eb="47">
      <t>ネン</t>
    </rPh>
    <rPh sb="47" eb="48">
      <t>ホウ</t>
    </rPh>
    <phoneticPr fontId="1"/>
  </si>
  <si>
    <t>（２）ご記入いただいた個人情報については、能力開発セミナーの受講に関する事務処理（連絡、修了証書の交付、修了台帳の整備）及び業務統計、当機構の能力</t>
    <rPh sb="4" eb="6">
      <t>キニュウ</t>
    </rPh>
    <rPh sb="11" eb="13">
      <t>コジン</t>
    </rPh>
    <rPh sb="13" eb="15">
      <t>ジョウホウ</t>
    </rPh>
    <rPh sb="21" eb="23">
      <t>ノウリョク</t>
    </rPh>
    <rPh sb="23" eb="25">
      <t>カイハツ</t>
    </rPh>
    <rPh sb="30" eb="32">
      <t>ジュコウ</t>
    </rPh>
    <rPh sb="33" eb="34">
      <t>カン</t>
    </rPh>
    <rPh sb="36" eb="38">
      <t>ジム</t>
    </rPh>
    <rPh sb="38" eb="40">
      <t>ショリ</t>
    </rPh>
    <rPh sb="41" eb="43">
      <t>レンラク</t>
    </rPh>
    <rPh sb="44" eb="46">
      <t>シュウリョウ</t>
    </rPh>
    <rPh sb="46" eb="48">
      <t>ショウショ</t>
    </rPh>
    <rPh sb="49" eb="51">
      <t>コウフ</t>
    </rPh>
    <rPh sb="52" eb="54">
      <t>シュウリョウ</t>
    </rPh>
    <rPh sb="54" eb="56">
      <t>ダイチョウ</t>
    </rPh>
    <rPh sb="57" eb="59">
      <t>セイビ</t>
    </rPh>
    <rPh sb="60" eb="61">
      <t>オヨ</t>
    </rPh>
    <rPh sb="62" eb="63">
      <t>ギョウ</t>
    </rPh>
    <rPh sb="63" eb="64">
      <t>ム</t>
    </rPh>
    <rPh sb="64" eb="66">
      <t>トウケイ</t>
    </rPh>
    <rPh sb="67" eb="68">
      <t>トウ</t>
    </rPh>
    <rPh sb="68" eb="70">
      <t>キコウ</t>
    </rPh>
    <phoneticPr fontId="1"/>
  </si>
  <si>
    <t>　　　権利利益を保護いたします。</t>
    <phoneticPr fontId="1"/>
  </si>
  <si>
    <t>　　　開発セミナーや関連するセミナー・イベント等の案内に使用するものであり、それ以外に使用することはありません。</t>
    <rPh sb="28" eb="30">
      <t>シヨウ</t>
    </rPh>
    <rPh sb="40" eb="42">
      <t>イガイ</t>
    </rPh>
    <rPh sb="43" eb="45">
      <t>シヨウ</t>
    </rPh>
    <phoneticPr fontId="1"/>
  </si>
  <si>
    <t>※３　応募者が少ない場合はコースを中止させていただく場合があります。また、やむを得ず日程を変更する場合もありますので予めご了承ください。</t>
    <phoneticPr fontId="1"/>
  </si>
  <si>
    <t>※４　コース開始日14日前（土・日・祝日を含む）を過ぎてからのキャンセルは受講料を全額ご負担いただきます。</t>
    <phoneticPr fontId="1"/>
  </si>
  <si>
    <t>※６　就業状況の非正規雇用とは、一般的にパート、アルバイト、契約社員などが該当しますが、様々な呼称があるため、貴社の判断で差し支えありません。</t>
    <phoneticPr fontId="1"/>
  </si>
  <si>
    <t>※７　当センターの都合によりセミナーが開催されない場合は、納入された受講料をお返しします。それ以上の責は負いかねますので予めご了承ください。</t>
    <phoneticPr fontId="1"/>
  </si>
  <si>
    <t>受付Ｎo
（機構使用欄）</t>
    <phoneticPr fontId="1"/>
  </si>
  <si>
    <t>ふりがな</t>
  </si>
  <si>
    <t>ふりがな</t>
    <phoneticPr fontId="7"/>
  </si>
  <si>
    <t>担当者名</t>
    <phoneticPr fontId="1"/>
  </si>
  <si>
    <t>受付番号</t>
  </si>
  <si>
    <t>氏名</t>
  </si>
  <si>
    <t>生年月日</t>
  </si>
  <si>
    <t>確認(OK／請／他／待／ｷｬ)</t>
  </si>
  <si>
    <t>備考</t>
  </si>
  <si>
    <t>人数</t>
  </si>
  <si>
    <t>性別(男／女)</t>
  </si>
  <si>
    <t>就業状況(正／非／他／無)</t>
  </si>
  <si>
    <t>生年月日（西暦）</t>
    <rPh sb="0" eb="2">
      <t>セイネン</t>
    </rPh>
    <rPh sb="2" eb="4">
      <t>ガッピ</t>
    </rPh>
    <rPh sb="5" eb="7">
      <t>セイレキ</t>
    </rPh>
    <phoneticPr fontId="1"/>
  </si>
  <si>
    <r>
      <t xml:space="preserve">就業状況（※6）
</t>
    </r>
    <r>
      <rPr>
        <sz val="8"/>
        <color indexed="8"/>
        <rFont val="HG丸ｺﾞｼｯｸM-PRO"/>
        <family val="3"/>
        <charset val="128"/>
      </rPr>
      <t>（メニューから選択）</t>
    </r>
    <rPh sb="16" eb="18">
      <t>センタク</t>
    </rPh>
    <phoneticPr fontId="1"/>
  </si>
  <si>
    <t>所属団体名</t>
    <rPh sb="0" eb="2">
      <t>ショゾク</t>
    </rPh>
    <rPh sb="2" eb="4">
      <t>ダンタイ</t>
    </rPh>
    <rPh sb="4" eb="5">
      <t>メイ</t>
    </rPh>
    <phoneticPr fontId="1"/>
  </si>
  <si>
    <t>ＴＥＬ</t>
    <phoneticPr fontId="1"/>
  </si>
  <si>
    <t>※日中ご連絡がとれるお電話番号をご記入ください。</t>
    <rPh sb="17" eb="19">
      <t>キニュウ</t>
    </rPh>
    <phoneticPr fontId="1"/>
  </si>
  <si>
    <t>性別</t>
    <rPh sb="0" eb="2">
      <t>セイベツ</t>
    </rPh>
    <phoneticPr fontId="1"/>
  </si>
  <si>
    <t>セミナーコース名</t>
    <rPh sb="7" eb="8">
      <t>メイ</t>
    </rPh>
    <phoneticPr fontId="1"/>
  </si>
  <si>
    <t>ＦＡＸ</t>
    <phoneticPr fontId="7"/>
  </si>
  <si>
    <t>ＦＡＸまたは
E-mail</t>
    <phoneticPr fontId="7"/>
  </si>
  <si>
    <r>
      <t xml:space="preserve">業種
</t>
    </r>
    <r>
      <rPr>
        <b/>
        <sz val="8"/>
        <color indexed="8"/>
        <rFont val="HG丸ｺﾞｼｯｸM-PRO"/>
        <family val="3"/>
        <charset val="128"/>
      </rPr>
      <t>（メニュー
から選択）
（※２）</t>
    </r>
    <rPh sb="0" eb="2">
      <t>ギョウシュ</t>
    </rPh>
    <phoneticPr fontId="1"/>
  </si>
  <si>
    <t>メール：wakayama-poly02@jeed.go.jp　　ＦＡＸ：073-461-2241</t>
  </si>
  <si>
    <t>開始日</t>
    <rPh sb="0" eb="3">
      <t>カイシビ</t>
    </rPh>
    <phoneticPr fontId="1"/>
  </si>
  <si>
    <r>
      <t xml:space="preserve">      窓口</t>
    </r>
    <r>
      <rPr>
        <b/>
        <sz val="9"/>
        <color indexed="10"/>
        <rFont val="HG丸ｺﾞｼｯｸM-PRO"/>
        <family val="3"/>
        <charset val="128"/>
      </rPr>
      <t>（073-461-1532）</t>
    </r>
    <r>
      <rPr>
        <sz val="9"/>
        <color indexed="8"/>
        <rFont val="HG丸ｺﾞｼｯｸM-PRO"/>
        <family val="3"/>
        <charset val="128"/>
      </rPr>
      <t>まで必ずご連絡ください。</t>
    </r>
    <rPh sb="24" eb="25">
      <t>カナラ</t>
    </rPh>
    <rPh sb="27" eb="29">
      <t>レンラク</t>
    </rPh>
    <phoneticPr fontId="1"/>
  </si>
  <si>
    <t>ポリテクセンター和歌山　訓練課　行</t>
    <rPh sb="8" eb="11">
      <t>ワカヤマ</t>
    </rPh>
    <rPh sb="12" eb="14">
      <t>クンレン</t>
    </rPh>
    <rPh sb="14" eb="15">
      <t>カ</t>
    </rPh>
    <rPh sb="16" eb="17">
      <t>ユ</t>
    </rPh>
    <phoneticPr fontId="1"/>
  </si>
  <si>
    <t>会社名1</t>
  </si>
  <si>
    <t>会社名2</t>
  </si>
  <si>
    <t>雇用保険適用事業所番号</t>
  </si>
  <si>
    <t>属（（株）／（有）／（財）／（合）／（社）／（資））</t>
  </si>
  <si>
    <t>属位置（前／後）</t>
  </si>
  <si>
    <t>郵便番号</t>
  </si>
  <si>
    <t>都道府県名</t>
  </si>
  <si>
    <t>市区町村名</t>
  </si>
  <si>
    <t>家屋番号</t>
  </si>
  <si>
    <t>電話番号</t>
  </si>
  <si>
    <t>FAX</t>
  </si>
  <si>
    <t>担当者所属部署</t>
  </si>
  <si>
    <t>担当者役職</t>
  </si>
  <si>
    <t>担当者氏名</t>
  </si>
  <si>
    <t>産業分類コード</t>
  </si>
  <si>
    <t>区分（団体／会社／個人）</t>
  </si>
  <si>
    <t>規模コード</t>
  </si>
  <si>
    <t>活用区分（あり／なし）</t>
  </si>
  <si>
    <t>会社区分コード</t>
  </si>
  <si>
    <t>団体コード１</t>
  </si>
  <si>
    <t>団体コード２</t>
  </si>
  <si>
    <t>団体コード３</t>
  </si>
  <si>
    <r>
      <t xml:space="preserve">企業規模
</t>
    </r>
    <r>
      <rPr>
        <b/>
        <sz val="8"/>
        <rFont val="HG丸ｺﾞｼｯｸM-PRO"/>
        <family val="3"/>
        <charset val="128"/>
      </rPr>
      <t>（メニューから選択）</t>
    </r>
    <phoneticPr fontId="1"/>
  </si>
  <si>
    <t>7/19(土)、7/20(日)</t>
  </si>
  <si>
    <t>9/13(土)、9/14(日)</t>
  </si>
  <si>
    <t>6/14(土)、6/15(日)</t>
  </si>
  <si>
    <t>10/1(水)、10/2(木)</t>
  </si>
  <si>
    <t>11/1(土)、11/2(日)</t>
  </si>
  <si>
    <t>12/6(土)、12/7(日)</t>
  </si>
  <si>
    <t>10/21(火)、10/22(水)、10/23(木)</t>
  </si>
  <si>
    <t>F01-1</t>
  </si>
  <si>
    <t>F011</t>
  </si>
  <si>
    <t>5/21(水)、5/22(木)</t>
  </si>
  <si>
    <t>F02-1</t>
  </si>
  <si>
    <t>F021</t>
  </si>
  <si>
    <t>6/11(水)、6/12(木)</t>
  </si>
  <si>
    <t>8/20(水)、8/21(木)</t>
  </si>
  <si>
    <t>4/9(水)、4/10(木)</t>
  </si>
  <si>
    <t>9/17(水)、9/18(木)</t>
  </si>
  <si>
    <t>F13-1</t>
  </si>
  <si>
    <t>F131</t>
  </si>
  <si>
    <t>10/8(水)、10/9(木)</t>
  </si>
  <si>
    <t>4/19(土)、4/20(日)</t>
  </si>
  <si>
    <t>H01-2</t>
  </si>
  <si>
    <t>5/7(水)、5/8(木)</t>
  </si>
  <si>
    <t>在来木造住宅設計実践技術（２次元ＣＡＤ）（Ｊｗ＿ｃａｄ）</t>
  </si>
  <si>
    <t>6/7(土)、6/8(日)</t>
  </si>
  <si>
    <t>6/21(土)、6/22(日)</t>
  </si>
  <si>
    <t>H03-2</t>
  </si>
  <si>
    <t>7/23(水)、7/24(木)</t>
  </si>
  <si>
    <t>在来木造住宅設計実践技術（２次元ＣＡＤ）（ＡｕｔｏＣＡＤ）</t>
  </si>
  <si>
    <t>8/23(土)、8/24(日)</t>
  </si>
  <si>
    <t>5/24(土)、5/25(日)</t>
  </si>
  <si>
    <t>7/16(水)、7/17(木)、7/18(金)</t>
  </si>
  <si>
    <t>7/22(火)、7/23(水)、7/24(木)、7/25(金)</t>
  </si>
  <si>
    <t>8/5(火)、8/6(水)、8/7(木)</t>
  </si>
  <si>
    <t>A202-A23-A</t>
  </si>
  <si>
    <t>実践機械製図（投影図寸法編）</t>
  </si>
  <si>
    <t>4/8(火)、4/9(水)、4/10(木)、4/11(金)</t>
  </si>
  <si>
    <t>9/13(土)、9/20(土)、9/27(土)</t>
  </si>
  <si>
    <t>A202-003-A</t>
  </si>
  <si>
    <t>機械設計のための総合力学</t>
  </si>
  <si>
    <t>6/14(土)、6/21(土)、6/28(土)</t>
  </si>
  <si>
    <t>B102-008-B</t>
  </si>
  <si>
    <t>B102-009-B</t>
  </si>
  <si>
    <t>ＮＣ旋盤加工技術</t>
  </si>
  <si>
    <t>5/28(水)、5/29(木)</t>
  </si>
  <si>
    <t>B102-011-B</t>
  </si>
  <si>
    <t>B102-012-B</t>
  </si>
  <si>
    <t>マシニングセンタ加工技術</t>
  </si>
  <si>
    <t>8/27(水)、8/28(木)</t>
  </si>
  <si>
    <t>B101-001-A</t>
  </si>
  <si>
    <t>旋削加工の理論と実際</t>
  </si>
  <si>
    <t>5/12(月)、5/13(火)</t>
  </si>
  <si>
    <t>M16-1</t>
  </si>
  <si>
    <t>M161</t>
  </si>
  <si>
    <t>B101-009-B</t>
  </si>
  <si>
    <t>5/14(水)、5/15(木)</t>
  </si>
  <si>
    <t>精密測定技術</t>
  </si>
  <si>
    <t>4/16(水)、4/17(木)</t>
  </si>
  <si>
    <t>5/10(土)、11(日)</t>
  </si>
  <si>
    <t>9/27(土)、28(日)</t>
  </si>
  <si>
    <t>M51-3</t>
  </si>
  <si>
    <t>2026年2/7(土)、8(日)</t>
  </si>
  <si>
    <t>4/12(土)、13(日)</t>
  </si>
  <si>
    <t>7/12(土)、13(土)</t>
  </si>
  <si>
    <t>M52-3</t>
  </si>
  <si>
    <t>2026年1/17(土)、18(日)</t>
  </si>
  <si>
    <t>B202-022-A</t>
  </si>
  <si>
    <t>設計・施工管理に活かす溶接技術</t>
  </si>
  <si>
    <t>9/6(土)、7(日)</t>
  </si>
  <si>
    <t>B202-007-A</t>
  </si>
  <si>
    <t>ステンレス鋼のＴＩＧ溶接技能クリニック</t>
  </si>
  <si>
    <t>6/7(土)、8(日)</t>
  </si>
  <si>
    <t>11/1(土)、2(日)</t>
  </si>
  <si>
    <t>B202-009-A</t>
  </si>
  <si>
    <t>アルミニウム合金のＴＩＧ溶接技能クリニック</t>
  </si>
  <si>
    <t>6/28(土)、29(日)</t>
  </si>
  <si>
    <t>M55-2</t>
  </si>
  <si>
    <t>11/29(土)、30(日)</t>
  </si>
  <si>
    <t>5/24(土)、25(日)</t>
  </si>
  <si>
    <t>11/22(土)、23(日)</t>
  </si>
  <si>
    <t>M61-1</t>
  </si>
  <si>
    <t>M611</t>
  </si>
  <si>
    <t>4/18(金)、19(土)、20(日)</t>
  </si>
  <si>
    <t>M61-2</t>
  </si>
  <si>
    <t>10/24(金)、25(土)、26(日)</t>
  </si>
  <si>
    <t>M62-1</t>
  </si>
  <si>
    <t>M621</t>
  </si>
  <si>
    <t>B202-019-A</t>
  </si>
  <si>
    <t>溶接作業改善のための施工実践</t>
  </si>
  <si>
    <t>8/2(土)、3(日)</t>
  </si>
  <si>
    <t>6/25(火)、6/26(水)</t>
  </si>
  <si>
    <t>Z01-2</t>
  </si>
  <si>
    <t>Z02-2</t>
  </si>
  <si>
    <t>11/26(水)、11/27(木)</t>
  </si>
  <si>
    <t>9/24(水)、9/25(木)</t>
  </si>
  <si>
    <t>11/20(木)、11/21(金)</t>
  </si>
  <si>
    <t xml:space="preserve">※２　業種は、以下の２０種のうち該当するものを１つ選んでください。
　　　A.農業、林業　B.漁業　C.鉱業、採石業、砂利採取業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　S.公務　T.分類不能の産業
</t>
    <phoneticPr fontId="1"/>
  </si>
  <si>
    <t>※以下から選択（アルファベットのみ）</t>
    <rPh sb="1" eb="3">
      <t>イカ</t>
    </rPh>
    <rPh sb="5" eb="7">
      <t>センタク</t>
    </rPh>
    <phoneticPr fontId="14"/>
  </si>
  <si>
    <t>C</t>
  </si>
  <si>
    <t>化学系</t>
  </si>
  <si>
    <t>D</t>
  </si>
  <si>
    <t>デザイン系</t>
    <rPh sb="4" eb="5">
      <t>ケイ</t>
    </rPh>
    <phoneticPr fontId="13"/>
  </si>
  <si>
    <t>E</t>
  </si>
  <si>
    <t>電気系</t>
    <rPh sb="0" eb="3">
      <t>デンキケイ</t>
    </rPh>
    <phoneticPr fontId="13"/>
  </si>
  <si>
    <t>H</t>
  </si>
  <si>
    <t>居住系</t>
    <rPh sb="0" eb="2">
      <t>キョジュウ</t>
    </rPh>
    <rPh sb="2" eb="3">
      <t>ケイ</t>
    </rPh>
    <phoneticPr fontId="13"/>
  </si>
  <si>
    <t>I</t>
  </si>
  <si>
    <t>情報系</t>
    <rPh sb="0" eb="3">
      <t>ジョウホウケイ</t>
    </rPh>
    <phoneticPr fontId="13"/>
  </si>
  <si>
    <t>M</t>
  </si>
  <si>
    <t>S</t>
  </si>
  <si>
    <t>管理サ－ビス系</t>
  </si>
  <si>
    <t>Z</t>
  </si>
  <si>
    <t>その他</t>
  </si>
  <si>
    <t>〒</t>
    <phoneticPr fontId="1"/>
  </si>
  <si>
    <t>実践機械製図（実務理解編）</t>
  </si>
  <si>
    <t>4/2(水)、4/3(木)、4/4(金)</t>
  </si>
  <si>
    <t>M07-1</t>
  </si>
  <si>
    <t>M071</t>
  </si>
  <si>
    <t>M17-1</t>
  </si>
  <si>
    <t>M171</t>
  </si>
  <si>
    <t>B105-Z01-A</t>
  </si>
  <si>
    <t>4/22（火）、4/23(水)、4/24(木)</t>
  </si>
  <si>
    <t>10/15(火)、10/16(水)</t>
  </si>
  <si>
    <t>A302-A01-A</t>
  </si>
  <si>
    <t>F01-2</t>
  </si>
  <si>
    <t>F01A</t>
  </si>
  <si>
    <t>11/19(水)、11/20(木)</t>
  </si>
  <si>
    <t>F11-2</t>
  </si>
  <si>
    <t>高精度をめざした手仕上げ加工のテクニック</t>
  </si>
  <si>
    <t>M52A</t>
  </si>
  <si>
    <t>M56-1</t>
  </si>
  <si>
    <t>M561</t>
  </si>
  <si>
    <t>M62-2</t>
  </si>
  <si>
    <t>9/9(火)、9/10(水)</t>
  </si>
  <si>
    <t>Z103-A02-A</t>
  </si>
  <si>
    <t>※お申し込みの前に必ずご一読ください。</t>
    <rPh sb="7" eb="8">
      <t>マエ</t>
    </rPh>
    <rPh sb="9" eb="10">
      <t>カナラ</t>
    </rPh>
    <rPh sb="12" eb="14">
      <t>イチドク</t>
    </rPh>
    <phoneticPr fontId="1"/>
  </si>
  <si>
    <t>□　お申し込みは、本紙に必要事項をご記入の上、メールアドレス（wakayama-poly02@jeed.go.jp）またはＦＡＸ（073-461-2241）でお送りください。</t>
    <rPh sb="9" eb="10">
      <t>ホン</t>
    </rPh>
    <rPh sb="10" eb="11">
      <t>シ</t>
    </rPh>
    <rPh sb="12" eb="14">
      <t>ヒツヨウ</t>
    </rPh>
    <rPh sb="14" eb="16">
      <t>ジコウ</t>
    </rPh>
    <rPh sb="18" eb="20">
      <t>キニュウ</t>
    </rPh>
    <rPh sb="21" eb="22">
      <t>ウエ</t>
    </rPh>
    <rPh sb="80" eb="81">
      <t>オク</t>
    </rPh>
    <phoneticPr fontId="1"/>
  </si>
  <si>
    <t>□　お申し込み結果はメールまたはFAXで返信いたします。お申し込み後５日間（土日、祝日除く）を過ぎても当センターから 連絡がない場合は、お手数ですが、</t>
    <rPh sb="7" eb="9">
      <t>ケッカ</t>
    </rPh>
    <rPh sb="20" eb="22">
      <t>ヘンシン</t>
    </rPh>
    <rPh sb="33" eb="34">
      <t>ゴ</t>
    </rPh>
    <rPh sb="35" eb="36">
      <t>ヒ</t>
    </rPh>
    <rPh sb="36" eb="37">
      <t>カン</t>
    </rPh>
    <rPh sb="38" eb="40">
      <t>ドニチ</t>
    </rPh>
    <rPh sb="41" eb="43">
      <t>シュクジツ</t>
    </rPh>
    <rPh sb="43" eb="44">
      <t>ノゾ</t>
    </rPh>
    <rPh sb="47" eb="48">
      <t>ス</t>
    </rPh>
    <phoneticPr fontId="1"/>
  </si>
  <si>
    <t>＜事業所・団体でお申し込みの方＞</t>
    <rPh sb="1" eb="4">
      <t>ジギョウショ</t>
    </rPh>
    <rPh sb="5" eb="7">
      <t>ダンタイ</t>
    </rPh>
    <rPh sb="14" eb="15">
      <t>カタ</t>
    </rPh>
    <phoneticPr fontId="7"/>
  </si>
  <si>
    <t>※１　事業所・団体でお申し込みの場合、所属する会社の代表者の方（事業主、営業所長、工場長等）にアンケートへのご協力をお願いしております。</t>
    <rPh sb="3" eb="6">
      <t>ジギョウショ</t>
    </rPh>
    <rPh sb="7" eb="9">
      <t>ダンタイ</t>
    </rPh>
    <rPh sb="16" eb="18">
      <t>バアイ</t>
    </rPh>
    <rPh sb="19" eb="21">
      <t>ショゾク</t>
    </rPh>
    <rPh sb="23" eb="25">
      <t>カイシャ</t>
    </rPh>
    <rPh sb="26" eb="29">
      <t>ダイヒョウシャ</t>
    </rPh>
    <rPh sb="30" eb="31">
      <t>カタ</t>
    </rPh>
    <rPh sb="32" eb="35">
      <t>ジギョウヌシ</t>
    </rPh>
    <rPh sb="36" eb="39">
      <t>エイギョウショ</t>
    </rPh>
    <rPh sb="39" eb="40">
      <t>チョウ</t>
    </rPh>
    <rPh sb="41" eb="44">
      <t>コウジョウチョウ</t>
    </rPh>
    <rPh sb="44" eb="45">
      <t>トウ</t>
    </rPh>
    <rPh sb="55" eb="57">
      <t>キョウリョク</t>
    </rPh>
    <rPh sb="59" eb="60">
      <t>ネガ</t>
    </rPh>
    <phoneticPr fontId="7"/>
  </si>
  <si>
    <t>＜個人でお申し込みの方＞</t>
    <rPh sb="1" eb="3">
      <t>コジン</t>
    </rPh>
    <phoneticPr fontId="7"/>
  </si>
  <si>
    <t xml:space="preserve">通信欄（職務経験・訓練受講歴等(※８)　差し支えない範囲でご記入ください。）
</t>
    <rPh sb="0" eb="3">
      <t>ツウシンラン</t>
    </rPh>
    <phoneticPr fontId="1"/>
  </si>
  <si>
    <t>※８　セミナーを実施するうえでの参考とさせていただくため、差し支えない範囲でご記入ください。</t>
    <rPh sb="8" eb="10">
      <t>ジッシ</t>
    </rPh>
    <rPh sb="16" eb="18">
      <t>サンコウ</t>
    </rPh>
    <rPh sb="29" eb="30">
      <t>サ</t>
    </rPh>
    <rPh sb="31" eb="32">
      <t>ツカ</t>
    </rPh>
    <rPh sb="35" eb="37">
      <t>ハンイ</t>
    </rPh>
    <rPh sb="39" eb="41">
      <t>キニュウ</t>
    </rPh>
    <phoneticPr fontId="1"/>
  </si>
  <si>
    <t>※５　納入された受講料を他のコースへ振り替える（流用する）ことはできません。</t>
    <phoneticPr fontId="1"/>
  </si>
  <si>
    <t>I.卸売業、小売業</t>
    <phoneticPr fontId="1"/>
  </si>
  <si>
    <t>J.金融業、保険業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</si>
</sst>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quot;年&quot;m&quot;月&quot;d&quot;日&quot;;@"/>
  </numFmts>
  <fonts count="4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color indexed="10"/>
      <name val="HG丸ｺﾞｼｯｸM-PRO"/>
      <family val="3"/>
      <charset val="128"/>
    </font>
    <font>
      <sz val="9"/>
      <color indexed="8"/>
      <name val="HG丸ｺﾞｼｯｸM-PRO"/>
      <family val="3"/>
      <charset val="128"/>
    </font>
    <font>
      <sz val="6"/>
      <name val="ＭＳ Ｐゴシック"/>
      <family val="3"/>
      <charset val="128"/>
    </font>
    <font>
      <b/>
      <sz val="8"/>
      <name val="HG丸ｺﾞｼｯｸM-PRO"/>
      <family val="3"/>
      <charset val="128"/>
    </font>
    <font>
      <b/>
      <sz val="9"/>
      <name val="HG丸ｺﾞｼｯｸM-PRO"/>
      <family val="3"/>
      <charset val="128"/>
    </font>
    <font>
      <sz val="8"/>
      <color indexed="8"/>
      <name val="HG丸ｺﾞｼｯｸM-PRO"/>
      <family val="3"/>
      <charset val="128"/>
    </font>
    <font>
      <sz val="8"/>
      <name val="HG丸ｺﾞｼｯｸM-PRO"/>
      <family val="3"/>
      <charset val="128"/>
    </font>
    <font>
      <b/>
      <sz val="8"/>
      <color indexed="8"/>
      <name val="HG丸ｺﾞｼｯｸM-PRO"/>
      <family val="3"/>
      <charset val="128"/>
    </font>
    <font>
      <u/>
      <sz val="11"/>
      <color indexed="12"/>
      <name val="ＭＳ Ｐゴシック"/>
      <family val="3"/>
      <charset val="128"/>
    </font>
    <font>
      <sz val="6"/>
      <name val="ＭＳ Ｐゴシック"/>
      <family val="3"/>
      <charset val="128"/>
    </font>
    <font>
      <sz val="10"/>
      <color theme="1"/>
      <name val="Meiryo UI"/>
      <family val="3"/>
      <charset val="128"/>
    </font>
    <font>
      <sz val="9"/>
      <color theme="1"/>
      <name val="Meiryo UI"/>
      <family val="3"/>
      <charset val="128"/>
    </font>
    <font>
      <sz val="7"/>
      <color theme="1"/>
      <name val="HG丸ｺﾞｼｯｸM-PRO"/>
      <family val="3"/>
      <charset val="128"/>
    </font>
    <font>
      <sz val="11"/>
      <color theme="1"/>
      <name val="HG丸ｺﾞｼｯｸM-PRO"/>
      <family val="3"/>
      <charset val="128"/>
    </font>
    <font>
      <b/>
      <sz val="16"/>
      <color theme="1"/>
      <name val="HG丸ｺﾞｼｯｸM-PRO"/>
      <family val="3"/>
      <charset val="128"/>
    </font>
    <font>
      <b/>
      <u/>
      <sz val="12"/>
      <color theme="1"/>
      <name val="HG丸ｺﾞｼｯｸM-PRO"/>
      <family val="3"/>
      <charset val="128"/>
    </font>
    <font>
      <b/>
      <sz val="12"/>
      <color theme="1"/>
      <name val="HG丸ｺﾞｼｯｸM-PRO"/>
      <family val="3"/>
      <charset val="128"/>
    </font>
    <font>
      <sz val="16"/>
      <color theme="1"/>
      <name val="HG丸ｺﾞｼｯｸM-PRO"/>
      <family val="3"/>
      <charset val="128"/>
    </font>
    <font>
      <sz val="12"/>
      <color theme="1"/>
      <name val="HG丸ｺﾞｼｯｸM-PRO"/>
      <family val="3"/>
      <charset val="128"/>
    </font>
    <font>
      <sz val="10"/>
      <color theme="1"/>
      <name val="HG丸ｺﾞｼｯｸM-PRO"/>
      <family val="3"/>
      <charset val="128"/>
    </font>
    <font>
      <b/>
      <sz val="11"/>
      <color rgb="FFC00000"/>
      <name val="HG丸ｺﾞｼｯｸM-PRO"/>
      <family val="3"/>
      <charset val="128"/>
    </font>
    <font>
      <sz val="11"/>
      <color theme="0" tint="-0.34998626667073579"/>
      <name val="HG丸ｺﾞｼｯｸM-PRO"/>
      <family val="3"/>
      <charset val="128"/>
    </font>
    <font>
      <sz val="9"/>
      <color theme="1"/>
      <name val="HG丸ｺﾞｼｯｸM-PRO"/>
      <family val="3"/>
      <charset val="128"/>
    </font>
    <font>
      <sz val="11"/>
      <color theme="0"/>
      <name val="HG丸ｺﾞｼｯｸM-PRO"/>
      <family val="3"/>
      <charset val="128"/>
    </font>
    <font>
      <b/>
      <sz val="9"/>
      <color theme="1"/>
      <name val="HG丸ｺﾞｼｯｸM-PRO"/>
      <family val="3"/>
      <charset val="128"/>
    </font>
    <font>
      <sz val="6"/>
      <color theme="1"/>
      <name val="HG丸ｺﾞｼｯｸM-PRO"/>
      <family val="3"/>
      <charset val="128"/>
    </font>
    <font>
      <sz val="8"/>
      <color theme="1"/>
      <name val="HG丸ｺﾞｼｯｸM-PRO"/>
      <family val="3"/>
      <charset val="128"/>
    </font>
    <font>
      <b/>
      <sz val="8"/>
      <color rgb="FFFF0000"/>
      <name val="HG丸ｺﾞｼｯｸM-PRO"/>
      <family val="3"/>
      <charset val="128"/>
    </font>
    <font>
      <b/>
      <sz val="6"/>
      <color theme="1"/>
      <name val="HG丸ｺﾞｼｯｸM-PRO"/>
      <family val="3"/>
      <charset val="128"/>
    </font>
    <font>
      <b/>
      <sz val="16"/>
      <color rgb="FFFF0000"/>
      <name val="HG丸ｺﾞｼｯｸM-PRO"/>
      <family val="3"/>
      <charset val="128"/>
    </font>
    <font>
      <sz val="18"/>
      <color theme="1"/>
      <name val="HG丸ｺﾞｼｯｸM-PRO"/>
      <family val="3"/>
      <charset val="128"/>
    </font>
    <font>
      <sz val="14"/>
      <color theme="1"/>
      <name val="HG丸ｺﾞｼｯｸM-PRO"/>
      <family val="3"/>
      <charset val="128"/>
    </font>
    <font>
      <sz val="20"/>
      <color theme="1"/>
      <name val="HG丸ｺﾞｼｯｸM-PRO"/>
      <family val="3"/>
      <charset val="128"/>
    </font>
    <font>
      <b/>
      <sz val="22"/>
      <color theme="0"/>
      <name val="HG丸ｺﾞｼｯｸM-PRO"/>
      <family val="3"/>
      <charset val="128"/>
    </font>
    <font>
      <sz val="9"/>
      <color rgb="FF000000"/>
      <name val="Meiryo UI"/>
      <family val="3"/>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499984740745262"/>
        <bgColor indexed="64"/>
      </patternFill>
    </fill>
  </fills>
  <borders count="89">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style="medium">
        <color theme="1"/>
      </bottom>
      <diagonal/>
    </border>
    <border>
      <left/>
      <right style="thin">
        <color theme="1"/>
      </right>
      <top style="medium">
        <color indexed="64"/>
      </top>
      <bottom/>
      <diagonal/>
    </border>
    <border>
      <left/>
      <right style="thin">
        <color theme="1"/>
      </right>
      <top/>
      <bottom style="thin">
        <color indexed="64"/>
      </bottom>
      <diagonal/>
    </border>
    <border>
      <left style="thin">
        <color theme="1"/>
      </left>
      <right style="thin">
        <color theme="1"/>
      </right>
      <top style="dotted">
        <color theme="1"/>
      </top>
      <bottom style="thin">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right style="thin">
        <color theme="1"/>
      </right>
      <top style="thin">
        <color indexed="64"/>
      </top>
      <bottom/>
      <diagonal/>
    </border>
    <border>
      <left/>
      <right style="thin">
        <color theme="1"/>
      </right>
      <top/>
      <bottom style="medium">
        <color indexed="64"/>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thin">
        <color theme="1"/>
      </right>
      <top style="thin">
        <color theme="1"/>
      </top>
      <bottom style="thin">
        <color theme="0"/>
      </bottom>
      <diagonal/>
    </border>
    <border>
      <left style="thin">
        <color theme="1"/>
      </left>
      <right style="thin">
        <color theme="1"/>
      </right>
      <top/>
      <bottom style="thin">
        <color theme="0"/>
      </bottom>
      <diagonal/>
    </border>
    <border>
      <left style="thin">
        <color theme="1"/>
      </left>
      <right style="thin">
        <color theme="1"/>
      </right>
      <top style="thin">
        <color theme="0"/>
      </top>
      <bottom style="thin">
        <color theme="0"/>
      </bottom>
      <diagonal/>
    </border>
    <border>
      <left style="thin">
        <color theme="1"/>
      </left>
      <right style="thin">
        <color theme="1"/>
      </right>
      <top style="thin">
        <color theme="0"/>
      </top>
      <bottom style="thin">
        <color theme="1"/>
      </bottom>
      <diagonal/>
    </border>
    <border>
      <left style="thin">
        <color theme="1"/>
      </left>
      <right/>
      <top style="medium">
        <color indexed="64"/>
      </top>
      <bottom/>
      <diagonal/>
    </border>
    <border>
      <left style="thin">
        <color theme="1"/>
      </left>
      <right/>
      <top/>
      <bottom style="thin">
        <color indexed="64"/>
      </bottom>
      <diagonal/>
    </border>
    <border>
      <left/>
      <right style="thin">
        <color theme="1"/>
      </right>
      <top style="medium">
        <color indexed="64"/>
      </top>
      <bottom style="dotted">
        <color indexed="64"/>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1"/>
      </left>
      <right/>
      <top style="thin">
        <color indexed="64"/>
      </top>
      <bottom/>
      <diagonal/>
    </border>
  </borders>
  <cellStyleXfs count="1">
    <xf numFmtId="0" fontId="0" fillId="0" borderId="0">
      <alignment vertical="center"/>
    </xf>
  </cellStyleXfs>
  <cellXfs count="299">
    <xf numFmtId="0" fontId="0" fillId="0" borderId="0" xfId="0">
      <alignment vertical="center"/>
    </xf>
    <xf numFmtId="0" fontId="15" fillId="0" borderId="0" xfId="0" applyFont="1">
      <alignment vertical="center"/>
    </xf>
    <xf numFmtId="0" fontId="15" fillId="0" borderId="0" xfId="0" applyFont="1" applyAlignment="1">
      <alignment horizontal="center" vertical="center"/>
    </xf>
    <xf numFmtId="56" fontId="16" fillId="0" borderId="0" xfId="0" applyNumberFormat="1" applyFont="1">
      <alignment vertical="center"/>
    </xf>
    <xf numFmtId="0" fontId="16" fillId="0" borderId="0" xfId="0" applyFont="1">
      <alignment vertical="center"/>
    </xf>
    <xf numFmtId="0" fontId="17" fillId="0" borderId="0" xfId="0" applyFont="1" applyAlignment="1">
      <alignment vertical="center"/>
    </xf>
    <xf numFmtId="0" fontId="18" fillId="0" borderId="0" xfId="0" applyFont="1">
      <alignment vertical="center"/>
    </xf>
    <xf numFmtId="0" fontId="19" fillId="0" borderId="0" xfId="0" applyFont="1" applyAlignment="1">
      <alignment vertical="center"/>
    </xf>
    <xf numFmtId="0" fontId="18" fillId="0" borderId="0" xfId="0" applyFont="1" applyAlignment="1">
      <alignment vertical="center"/>
    </xf>
    <xf numFmtId="0" fontId="20" fillId="0" borderId="0" xfId="0" applyFont="1">
      <alignment vertical="center"/>
    </xf>
    <xf numFmtId="0" fontId="21" fillId="0" borderId="0" xfId="0" applyFont="1" applyBorder="1" applyAlignment="1">
      <alignment vertical="center"/>
    </xf>
    <xf numFmtId="0" fontId="22" fillId="0" borderId="0" xfId="0" applyFont="1" applyAlignme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56" fontId="18" fillId="0" borderId="0" xfId="0" applyNumberFormat="1" applyFont="1">
      <alignment vertical="center"/>
    </xf>
    <xf numFmtId="0" fontId="18" fillId="0" borderId="0" xfId="0" applyFont="1" applyBorder="1">
      <alignment vertical="center"/>
    </xf>
    <xf numFmtId="0" fontId="27" fillId="0" borderId="0" xfId="0" applyFont="1">
      <alignment vertical="center"/>
    </xf>
    <xf numFmtId="0" fontId="27" fillId="0" borderId="0" xfId="0" applyFont="1" applyBorder="1" applyAlignment="1">
      <alignment vertical="center"/>
    </xf>
    <xf numFmtId="0" fontId="28" fillId="0" borderId="0" xfId="0" applyFont="1">
      <alignment vertical="center"/>
    </xf>
    <xf numFmtId="0" fontId="8" fillId="0" borderId="1" xfId="0" applyFont="1" applyFill="1" applyBorder="1" applyAlignment="1">
      <alignment horizontal="center" vertical="center" wrapText="1"/>
    </xf>
    <xf numFmtId="0" fontId="27" fillId="0" borderId="1" xfId="0" applyFont="1" applyBorder="1" applyAlignment="1">
      <alignment vertical="center" wrapText="1"/>
    </xf>
    <xf numFmtId="0" fontId="8" fillId="0" borderId="2" xfId="0" applyFont="1" applyFill="1" applyBorder="1" applyAlignment="1">
      <alignment horizontal="center" vertical="center" wrapText="1"/>
    </xf>
    <xf numFmtId="0" fontId="29" fillId="0" borderId="0" xfId="0" applyFont="1" applyAlignment="1">
      <alignment horizontal="left"/>
    </xf>
    <xf numFmtId="0" fontId="11" fillId="0" borderId="3" xfId="0" applyFont="1" applyFill="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Border="1" applyAlignment="1">
      <alignment vertical="center"/>
    </xf>
    <xf numFmtId="0" fontId="33" fillId="0" borderId="0" xfId="0" applyFont="1" applyBorder="1" applyAlignment="1">
      <alignment vertical="center" wrapText="1"/>
    </xf>
    <xf numFmtId="0" fontId="28" fillId="0" borderId="52" xfId="0" applyFont="1" applyBorder="1" applyAlignment="1">
      <alignment vertical="center" textRotation="255"/>
    </xf>
    <xf numFmtId="0" fontId="9" fillId="0" borderId="4" xfId="0" applyFont="1" applyFill="1" applyBorder="1" applyAlignment="1">
      <alignment horizontal="center" vertical="center" wrapText="1"/>
    </xf>
    <xf numFmtId="0" fontId="31" fillId="2" borderId="53" xfId="0" applyFont="1" applyFill="1" applyBorder="1" applyAlignment="1" applyProtection="1">
      <alignment vertical="center" shrinkToFit="1"/>
      <protection locked="0"/>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8" fillId="0" borderId="0" xfId="0" applyFont="1" applyBorder="1" applyAlignment="1">
      <alignment vertical="center" textRotation="255"/>
    </xf>
    <xf numFmtId="0" fontId="15" fillId="3" borderId="0" xfId="0" applyFont="1" applyFill="1">
      <alignment vertical="center"/>
    </xf>
    <xf numFmtId="0" fontId="15" fillId="3" borderId="0" xfId="0" applyFont="1" applyFill="1" applyAlignment="1">
      <alignment horizontal="center" vertical="center"/>
    </xf>
    <xf numFmtId="0" fontId="18" fillId="0" borderId="7" xfId="0" applyFont="1" applyFill="1" applyBorder="1" applyAlignment="1">
      <alignment vertical="top" shrinkToFit="1"/>
    </xf>
    <xf numFmtId="0" fontId="18" fillId="0" borderId="8" xfId="0" applyFont="1" applyFill="1" applyBorder="1" applyAlignment="1">
      <alignment vertical="top" shrinkToFit="1"/>
    </xf>
    <xf numFmtId="0" fontId="27" fillId="0" borderId="0" xfId="0" applyFont="1" applyProtection="1">
      <alignment vertical="center"/>
    </xf>
    <xf numFmtId="0" fontId="36" fillId="2" borderId="67" xfId="0" applyFont="1" applyFill="1" applyBorder="1" applyAlignment="1" applyProtection="1">
      <alignment horizontal="center" vertical="center" shrinkToFit="1"/>
      <protection locked="0"/>
    </xf>
    <xf numFmtId="0" fontId="36" fillId="2" borderId="0" xfId="0" applyFont="1" applyFill="1" applyBorder="1" applyAlignment="1" applyProtection="1">
      <alignment horizontal="center" vertical="center" shrinkToFit="1"/>
      <protection locked="0"/>
    </xf>
    <xf numFmtId="56" fontId="24" fillId="0" borderId="8" xfId="0" applyNumberFormat="1" applyFont="1" applyBorder="1" applyAlignment="1" applyProtection="1">
      <alignment horizontal="center" vertical="center" wrapText="1" shrinkToFit="1"/>
    </xf>
    <xf numFmtId="56" fontId="24" fillId="0" borderId="16" xfId="0" applyNumberFormat="1" applyFont="1" applyBorder="1" applyAlignment="1" applyProtection="1">
      <alignment horizontal="center" vertical="center" wrapText="1" shrinkToFit="1"/>
    </xf>
    <xf numFmtId="56" fontId="24" fillId="0" borderId="23" xfId="0" applyNumberFormat="1" applyFont="1" applyBorder="1" applyAlignment="1" applyProtection="1">
      <alignment horizontal="center" vertical="center" wrapText="1" shrinkToFit="1"/>
    </xf>
    <xf numFmtId="56" fontId="24" fillId="0" borderId="0" xfId="0" applyNumberFormat="1" applyFont="1" applyBorder="1" applyAlignment="1" applyProtection="1">
      <alignment horizontal="center" vertical="center" wrapText="1" shrinkToFit="1"/>
    </xf>
    <xf numFmtId="56" fontId="24" fillId="0" borderId="20" xfId="0" applyNumberFormat="1" applyFont="1" applyBorder="1" applyAlignment="1" applyProtection="1">
      <alignment horizontal="center" vertical="center" wrapText="1" shrinkToFit="1"/>
    </xf>
    <xf numFmtId="56" fontId="24" fillId="0" borderId="21" xfId="0" applyNumberFormat="1" applyFont="1" applyBorder="1" applyAlignment="1" applyProtection="1">
      <alignment horizontal="center" vertical="center" wrapText="1" shrinkToFit="1"/>
    </xf>
    <xf numFmtId="0" fontId="24" fillId="2" borderId="8"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30"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wrapText="1"/>
      <protection locked="0"/>
    </xf>
    <xf numFmtId="0" fontId="24" fillId="2" borderId="31"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1" xfId="0" applyFont="1" applyFill="1" applyBorder="1" applyAlignment="1" applyProtection="1">
      <alignment horizontal="center" vertical="center" wrapText="1"/>
      <protection locked="0"/>
    </xf>
    <xf numFmtId="0" fontId="24" fillId="2" borderId="33" xfId="0" applyFont="1" applyFill="1" applyBorder="1" applyAlignment="1" applyProtection="1">
      <alignment horizontal="center" vertical="center" wrapText="1"/>
      <protection locked="0"/>
    </xf>
    <xf numFmtId="0" fontId="27" fillId="2" borderId="54" xfId="0" applyFont="1" applyFill="1" applyBorder="1" applyAlignment="1" applyProtection="1">
      <alignment horizontal="center" vertical="center" wrapText="1"/>
      <protection locked="0"/>
    </xf>
    <xf numFmtId="0" fontId="27" fillId="2" borderId="56" xfId="0" applyFont="1" applyFill="1" applyBorder="1" applyAlignment="1" applyProtection="1">
      <alignment horizontal="center" vertical="center" wrapText="1"/>
      <protection locked="0"/>
    </xf>
    <xf numFmtId="177" fontId="18" fillId="2" borderId="16" xfId="0" applyNumberFormat="1" applyFont="1" applyFill="1" applyBorder="1" applyAlignment="1" applyProtection="1">
      <alignment horizontal="center" vertical="center" wrapText="1"/>
      <protection locked="0"/>
    </xf>
    <xf numFmtId="177" fontId="18" fillId="2" borderId="17" xfId="0" applyNumberFormat="1" applyFont="1" applyFill="1" applyBorder="1" applyAlignment="1" applyProtection="1">
      <alignment horizontal="center" vertical="center" wrapText="1"/>
      <protection locked="0"/>
    </xf>
    <xf numFmtId="177" fontId="18" fillId="2" borderId="0" xfId="0" applyNumberFormat="1" applyFont="1" applyFill="1" applyBorder="1" applyAlignment="1" applyProtection="1">
      <alignment horizontal="center" vertical="center" wrapText="1"/>
      <protection locked="0"/>
    </xf>
    <xf numFmtId="177" fontId="18" fillId="2" borderId="18" xfId="0" applyNumberFormat="1" applyFont="1" applyFill="1" applyBorder="1" applyAlignment="1" applyProtection="1">
      <alignment horizontal="center" vertical="center" wrapText="1"/>
      <protection locked="0"/>
    </xf>
    <xf numFmtId="177" fontId="18" fillId="2" borderId="1" xfId="0" applyNumberFormat="1" applyFont="1" applyFill="1" applyBorder="1" applyAlignment="1" applyProtection="1">
      <alignment horizontal="center" vertical="center" wrapText="1"/>
      <protection locked="0"/>
    </xf>
    <xf numFmtId="177" fontId="18" fillId="2" borderId="19" xfId="0" applyNumberFormat="1" applyFont="1" applyFill="1" applyBorder="1" applyAlignment="1" applyProtection="1">
      <alignment horizontal="center" vertical="center" wrapText="1"/>
      <protection locked="0"/>
    </xf>
    <xf numFmtId="177" fontId="18" fillId="2" borderId="21" xfId="0" applyNumberFormat="1" applyFont="1" applyFill="1" applyBorder="1" applyAlignment="1" applyProtection="1">
      <alignment horizontal="center" vertical="center" wrapText="1"/>
      <protection locked="0"/>
    </xf>
    <xf numFmtId="177" fontId="18" fillId="2" borderId="22" xfId="0" applyNumberFormat="1" applyFont="1" applyFill="1" applyBorder="1" applyAlignment="1" applyProtection="1">
      <alignment horizontal="center" vertical="center" wrapText="1"/>
      <protection locked="0"/>
    </xf>
    <xf numFmtId="0" fontId="35" fillId="2" borderId="59" xfId="0" applyFont="1" applyFill="1" applyBorder="1" applyAlignment="1" applyProtection="1">
      <alignment horizontal="center" vertical="center" shrinkToFit="1"/>
      <protection locked="0"/>
    </xf>
    <xf numFmtId="0" fontId="35" fillId="2" borderId="60" xfId="0" applyFont="1" applyFill="1" applyBorder="1" applyAlignment="1" applyProtection="1">
      <alignment horizontal="center" vertical="center" shrinkToFit="1"/>
      <protection locked="0"/>
    </xf>
    <xf numFmtId="0" fontId="27" fillId="2" borderId="55" xfId="0" applyFont="1" applyFill="1" applyBorder="1" applyAlignment="1" applyProtection="1">
      <alignment horizontal="center" vertical="center" wrapText="1"/>
      <protection locked="0"/>
    </xf>
    <xf numFmtId="0" fontId="33" fillId="0" borderId="61"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66" xfId="0" applyFont="1" applyBorder="1" applyAlignment="1">
      <alignment horizontal="center" vertical="center" wrapText="1"/>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8" fillId="4" borderId="67"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8" xfId="0" applyFont="1" applyFill="1" applyBorder="1" applyAlignment="1">
      <alignment horizontal="center" vertical="center"/>
    </xf>
    <xf numFmtId="0" fontId="18" fillId="4" borderId="25"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4" fillId="4" borderId="69" xfId="0" applyFont="1" applyFill="1" applyBorder="1" applyAlignment="1">
      <alignment horizontal="center" vertical="center"/>
    </xf>
    <xf numFmtId="0" fontId="24" fillId="4" borderId="70" xfId="0" applyFont="1" applyFill="1" applyBorder="1" applyAlignment="1">
      <alignment horizontal="center" vertical="center"/>
    </xf>
    <xf numFmtId="0" fontId="24" fillId="4" borderId="71" xfId="0" applyFont="1" applyFill="1" applyBorder="1" applyAlignment="1">
      <alignment horizontal="center" vertical="center"/>
    </xf>
    <xf numFmtId="0" fontId="31" fillId="0" borderId="0" xfId="0" applyFont="1" applyAlignment="1">
      <alignment horizontal="left" vertical="center" wrapText="1"/>
    </xf>
    <xf numFmtId="0" fontId="18" fillId="4" borderId="7" xfId="0" applyFont="1" applyFill="1" applyBorder="1" applyAlignment="1">
      <alignment horizontal="center" vertical="center"/>
    </xf>
    <xf numFmtId="0" fontId="18" fillId="4" borderId="57" xfId="0" applyFont="1" applyFill="1" applyBorder="1" applyAlignment="1">
      <alignment horizontal="center" vertical="center"/>
    </xf>
    <xf numFmtId="0" fontId="18" fillId="4" borderId="20" xfId="0" applyFont="1" applyFill="1" applyBorder="1" applyAlignment="1">
      <alignment horizontal="center" vertical="center"/>
    </xf>
    <xf numFmtId="0" fontId="18" fillId="4" borderId="58" xfId="0" applyFont="1" applyFill="1" applyBorder="1" applyAlignment="1">
      <alignment horizontal="center" vertical="center"/>
    </xf>
    <xf numFmtId="0" fontId="35" fillId="2" borderId="53" xfId="0" applyFont="1" applyFill="1" applyBorder="1" applyAlignment="1" applyProtection="1">
      <alignment horizontal="center" vertical="center" shrinkToFit="1"/>
      <protection locked="0"/>
    </xf>
    <xf numFmtId="0" fontId="23" fillId="2" borderId="34" xfId="0" applyFont="1" applyFill="1" applyBorder="1" applyAlignment="1" applyProtection="1">
      <alignment horizontal="left" vertical="center"/>
      <protection locked="0"/>
    </xf>
    <xf numFmtId="0" fontId="23" fillId="2" borderId="35" xfId="0" applyFont="1" applyFill="1" applyBorder="1" applyAlignment="1" applyProtection="1">
      <alignment horizontal="left" vertical="center"/>
      <protection locked="0"/>
    </xf>
    <xf numFmtId="0" fontId="23" fillId="2" borderId="36" xfId="0" applyFont="1" applyFill="1" applyBorder="1" applyAlignment="1" applyProtection="1">
      <alignment horizontal="left" vertical="center"/>
      <protection locked="0"/>
    </xf>
    <xf numFmtId="0" fontId="27" fillId="4" borderId="7"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4" borderId="21" xfId="0" applyFont="1" applyFill="1" applyBorder="1" applyAlignment="1">
      <alignment horizontal="center" vertical="center" wrapText="1"/>
    </xf>
    <xf numFmtId="0" fontId="27" fillId="4" borderId="33" xfId="0" applyFont="1" applyFill="1" applyBorder="1" applyAlignment="1">
      <alignment horizontal="center" vertical="center" wrapText="1"/>
    </xf>
    <xf numFmtId="0" fontId="37" fillId="2" borderId="38" xfId="0" applyFont="1" applyFill="1" applyBorder="1" applyAlignment="1" applyProtection="1">
      <alignment horizontal="center" vertical="center" shrinkToFit="1"/>
      <protection locked="0"/>
    </xf>
    <xf numFmtId="0" fontId="37" fillId="2" borderId="28" xfId="0" applyFont="1" applyFill="1" applyBorder="1" applyAlignment="1" applyProtection="1">
      <alignment horizontal="center" vertical="center" shrinkToFit="1"/>
      <protection locked="0"/>
    </xf>
    <xf numFmtId="0" fontId="37" fillId="2" borderId="39" xfId="0" applyFont="1" applyFill="1" applyBorder="1" applyAlignment="1" applyProtection="1">
      <alignment horizontal="center" vertical="center" shrinkToFit="1"/>
      <protection locked="0"/>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56" fontId="24" fillId="0" borderId="72" xfId="0" applyNumberFormat="1" applyFont="1" applyBorder="1" applyAlignment="1" applyProtection="1">
      <alignment horizontal="center" vertical="center" wrapText="1" shrinkToFit="1"/>
    </xf>
    <xf numFmtId="56" fontId="24" fillId="0" borderId="68" xfId="0" applyNumberFormat="1" applyFont="1" applyBorder="1" applyAlignment="1" applyProtection="1">
      <alignment horizontal="center" vertical="center" wrapText="1" shrinkToFit="1"/>
    </xf>
    <xf numFmtId="56" fontId="24" fillId="0" borderId="24" xfId="0" applyNumberFormat="1" applyFont="1" applyBorder="1" applyAlignment="1" applyProtection="1">
      <alignment horizontal="center" vertical="center" wrapText="1" shrinkToFit="1"/>
    </xf>
    <xf numFmtId="56" fontId="24" fillId="0" borderId="73" xfId="0" applyNumberFormat="1" applyFont="1" applyBorder="1" applyAlignment="1" applyProtection="1">
      <alignment horizontal="center" vertical="center" wrapText="1" shrinkToFit="1"/>
    </xf>
    <xf numFmtId="0" fontId="36" fillId="2" borderId="74" xfId="0" applyFont="1" applyFill="1" applyBorder="1" applyAlignment="1" applyProtection="1">
      <alignment horizontal="center" vertical="center" shrinkToFit="1"/>
      <protection locked="0"/>
    </xf>
    <xf numFmtId="0" fontId="36" fillId="2" borderId="75" xfId="0" applyFont="1" applyFill="1" applyBorder="1" applyAlignment="1" applyProtection="1">
      <alignment horizontal="center" vertical="center" shrinkToFit="1"/>
      <protection locked="0"/>
    </xf>
    <xf numFmtId="0" fontId="36" fillId="2" borderId="76" xfId="0" applyFont="1" applyFill="1" applyBorder="1" applyAlignment="1" applyProtection="1">
      <alignment horizontal="center" vertical="center" shrinkToFit="1"/>
      <protection locked="0"/>
    </xf>
    <xf numFmtId="0" fontId="23" fillId="4" borderId="7" xfId="0" applyFont="1" applyFill="1" applyBorder="1" applyAlignment="1">
      <alignment horizontal="center" vertical="center"/>
    </xf>
    <xf numFmtId="0" fontId="23" fillId="4" borderId="25" xfId="0" applyFont="1" applyFill="1" applyBorder="1" applyAlignment="1">
      <alignment horizontal="center" vertical="center"/>
    </xf>
    <xf numFmtId="0" fontId="23" fillId="4" borderId="26"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22" xfId="0" applyFont="1" applyFill="1" applyBorder="1" applyAlignment="1">
      <alignment horizontal="center" vertical="center"/>
    </xf>
    <xf numFmtId="0" fontId="23" fillId="2" borderId="23"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31" xfId="0" applyFont="1" applyFill="1" applyBorder="1" applyAlignment="1" applyProtection="1">
      <alignment horizontal="left" vertical="center" wrapText="1"/>
      <protection locked="0"/>
    </xf>
    <xf numFmtId="0" fontId="23" fillId="2" borderId="24"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23" fillId="2" borderId="32" xfId="0" applyFont="1" applyFill="1" applyBorder="1" applyAlignment="1" applyProtection="1">
      <alignment horizontal="left" vertical="center" wrapText="1"/>
      <protection locked="0"/>
    </xf>
    <xf numFmtId="0" fontId="18" fillId="0" borderId="8"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24" fillId="2" borderId="24"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24" fillId="2" borderId="32" xfId="0" applyFont="1" applyFill="1" applyBorder="1" applyAlignment="1" applyProtection="1">
      <alignment horizontal="center" vertical="center" wrapText="1"/>
      <protection locked="0"/>
    </xf>
    <xf numFmtId="56" fontId="35" fillId="2" borderId="43" xfId="0" applyNumberFormat="1" applyFont="1" applyFill="1" applyBorder="1" applyAlignment="1" applyProtection="1">
      <alignment horizontal="center" vertical="center" shrinkToFit="1"/>
      <protection locked="0"/>
    </xf>
    <xf numFmtId="0" fontId="35" fillId="2" borderId="43" xfId="0" applyFont="1" applyFill="1" applyBorder="1" applyAlignment="1" applyProtection="1">
      <alignment horizontal="center" vertical="center" shrinkToFit="1"/>
      <protection locked="0"/>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8" xfId="0" applyFont="1" applyBorder="1" applyAlignment="1">
      <alignment horizontal="center" vertical="center" wrapText="1" shrinkToFit="1"/>
    </xf>
    <xf numFmtId="0" fontId="18" fillId="0" borderId="16"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23" xfId="0" applyFont="1" applyBorder="1" applyAlignment="1">
      <alignment horizontal="center" vertical="center" wrapText="1" shrinkToFit="1"/>
    </xf>
    <xf numFmtId="0" fontId="18" fillId="0" borderId="0" xfId="0" applyFont="1" applyBorder="1" applyAlignment="1">
      <alignment horizontal="center" vertical="center" wrapText="1" shrinkToFit="1"/>
    </xf>
    <xf numFmtId="0" fontId="18" fillId="0" borderId="18" xfId="0" applyFont="1" applyBorder="1" applyAlignment="1">
      <alignment horizontal="center" vertical="center" wrapText="1" shrinkToFit="1"/>
    </xf>
    <xf numFmtId="0" fontId="18" fillId="0" borderId="20" xfId="0" applyFont="1" applyBorder="1" applyAlignment="1">
      <alignment horizontal="center" vertical="center" wrapText="1" shrinkToFit="1"/>
    </xf>
    <xf numFmtId="0" fontId="18" fillId="0" borderId="21" xfId="0" applyFont="1" applyBorder="1" applyAlignment="1">
      <alignment horizontal="center" vertical="center" wrapText="1" shrinkToFit="1"/>
    </xf>
    <xf numFmtId="0" fontId="18" fillId="0" borderId="22" xfId="0" applyFont="1" applyBorder="1" applyAlignment="1">
      <alignment horizontal="center" vertical="center" wrapText="1" shrinkToFit="1"/>
    </xf>
    <xf numFmtId="0" fontId="38" fillId="5" borderId="44" xfId="0" applyFont="1" applyFill="1" applyBorder="1" applyAlignment="1">
      <alignment horizontal="center" vertical="center"/>
    </xf>
    <xf numFmtId="0" fontId="38" fillId="5" borderId="45" xfId="0" applyFont="1" applyFill="1" applyBorder="1" applyAlignment="1">
      <alignment horizontal="center" vertical="center"/>
    </xf>
    <xf numFmtId="0" fontId="23" fillId="2" borderId="8"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3" fillId="2" borderId="17" xfId="0" applyFont="1" applyFill="1" applyBorder="1" applyAlignment="1" applyProtection="1">
      <alignment horizontal="center" vertical="center" wrapText="1"/>
      <protection locked="0"/>
    </xf>
    <xf numFmtId="0" fontId="23" fillId="2" borderId="20" xfId="0" applyFont="1" applyFill="1" applyBorder="1" applyAlignment="1" applyProtection="1">
      <alignment horizontal="center" vertical="center" wrapText="1"/>
      <protection locked="0"/>
    </xf>
    <xf numFmtId="0" fontId="23" fillId="2" borderId="21"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center" vertical="center" wrapText="1"/>
      <protection locked="0"/>
    </xf>
    <xf numFmtId="0" fontId="31" fillId="0" borderId="0" xfId="0" applyFont="1" applyAlignment="1">
      <alignment horizontal="left" vertical="center"/>
    </xf>
    <xf numFmtId="0" fontId="9" fillId="0" borderId="43" xfId="0" applyFont="1" applyFill="1" applyBorder="1" applyAlignment="1">
      <alignment horizontal="center" vertical="center" wrapText="1"/>
    </xf>
    <xf numFmtId="0" fontId="23" fillId="2" borderId="23" xfId="0" applyFont="1" applyFill="1" applyBorder="1" applyAlignment="1" applyProtection="1">
      <alignment vertical="center" wrapText="1"/>
      <protection locked="0"/>
    </xf>
    <xf numFmtId="0" fontId="23" fillId="2" borderId="0" xfId="0" applyFont="1" applyFill="1" applyBorder="1" applyAlignment="1" applyProtection="1">
      <alignment vertical="center" wrapText="1"/>
      <protection locked="0"/>
    </xf>
    <xf numFmtId="0" fontId="34" fillId="0" borderId="0" xfId="0" applyFont="1" applyAlignment="1">
      <alignment horizontal="left" wrapText="1"/>
    </xf>
    <xf numFmtId="0" fontId="34" fillId="0" borderId="1" xfId="0" applyFont="1" applyBorder="1" applyAlignment="1">
      <alignment horizontal="left" wrapText="1"/>
    </xf>
    <xf numFmtId="176" fontId="18" fillId="2" borderId="1" xfId="0" applyNumberFormat="1" applyFont="1" applyFill="1" applyBorder="1" applyAlignment="1" applyProtection="1">
      <alignment horizontal="right"/>
      <protection locked="0"/>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8" fillId="0" borderId="46"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37" xfId="0" applyFont="1" applyFill="1" applyBorder="1" applyAlignment="1" applyProtection="1">
      <alignment horizontal="left" vertical="top" wrapText="1"/>
      <protection locked="0"/>
    </xf>
    <xf numFmtId="0" fontId="18" fillId="2" borderId="2" xfId="0" applyFont="1" applyFill="1" applyBorder="1" applyAlignment="1" applyProtection="1">
      <alignment horizontal="center" vertical="top" wrapText="1"/>
      <protection locked="0"/>
    </xf>
    <xf numFmtId="0" fontId="18" fillId="2" borderId="0" xfId="0" applyFont="1" applyFill="1" applyBorder="1" applyAlignment="1" applyProtection="1">
      <alignment horizontal="center" vertical="top" wrapText="1"/>
      <protection locked="0"/>
    </xf>
    <xf numFmtId="0" fontId="18" fillId="2" borderId="31" xfId="0" applyFont="1" applyFill="1" applyBorder="1" applyAlignment="1" applyProtection="1">
      <alignment horizontal="center" vertical="top" wrapText="1"/>
      <protection locked="0"/>
    </xf>
    <xf numFmtId="0" fontId="18" fillId="2" borderId="3" xfId="0" applyFont="1" applyFill="1" applyBorder="1" applyAlignment="1" applyProtection="1">
      <alignment horizontal="center" vertical="top" wrapText="1"/>
      <protection locked="0"/>
    </xf>
    <xf numFmtId="0" fontId="18" fillId="2" borderId="1" xfId="0" applyFont="1" applyFill="1" applyBorder="1" applyAlignment="1" applyProtection="1">
      <alignment horizontal="center" vertical="top" wrapText="1"/>
      <protection locked="0"/>
    </xf>
    <xf numFmtId="0" fontId="18" fillId="2" borderId="32" xfId="0" applyFont="1" applyFill="1" applyBorder="1" applyAlignment="1" applyProtection="1">
      <alignment horizontal="center" vertical="top" wrapText="1"/>
      <protection locked="0"/>
    </xf>
    <xf numFmtId="0" fontId="23" fillId="2" borderId="9" xfId="0" applyFont="1" applyFill="1" applyBorder="1" applyAlignment="1" applyProtection="1">
      <alignment horizontal="left" vertical="top" wrapText="1"/>
      <protection locked="0"/>
    </xf>
    <xf numFmtId="0" fontId="23" fillId="2" borderId="10" xfId="0" applyFont="1" applyFill="1" applyBorder="1" applyAlignment="1" applyProtection="1">
      <alignment horizontal="left" vertical="top" wrapText="1"/>
      <protection locked="0"/>
    </xf>
    <xf numFmtId="0" fontId="23" fillId="2" borderId="11" xfId="0" applyFont="1" applyFill="1" applyBorder="1" applyAlignment="1" applyProtection="1">
      <alignment horizontal="left" vertical="top" wrapText="1"/>
      <protection locked="0"/>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34" fillId="0" borderId="0" xfId="0" applyFont="1" applyAlignment="1">
      <alignment horizontal="left"/>
    </xf>
    <xf numFmtId="0" fontId="34" fillId="0" borderId="1" xfId="0" applyFont="1" applyBorder="1" applyAlignment="1">
      <alignment horizontal="left"/>
    </xf>
    <xf numFmtId="0" fontId="23" fillId="2" borderId="23"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3" fillId="2" borderId="68" xfId="0" applyFont="1" applyFill="1" applyBorder="1" applyAlignment="1" applyProtection="1">
      <alignment horizontal="center" vertical="center" wrapText="1"/>
      <protection locked="0"/>
    </xf>
    <xf numFmtId="0" fontId="23" fillId="2" borderId="58"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24" fillId="4" borderId="27" xfId="0" applyFont="1" applyFill="1" applyBorder="1" applyAlignment="1">
      <alignment horizontal="center" vertical="center"/>
    </xf>
    <xf numFmtId="0" fontId="24" fillId="4" borderId="43"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32" xfId="0" applyFont="1" applyBorder="1" applyAlignment="1">
      <alignment horizontal="center" vertical="center" wrapText="1"/>
    </xf>
    <xf numFmtId="0" fontId="29" fillId="0" borderId="77" xfId="0" applyFont="1" applyFill="1" applyBorder="1" applyAlignment="1">
      <alignment horizontal="center" vertical="center" wrapText="1"/>
    </xf>
    <xf numFmtId="0" fontId="29" fillId="0" borderId="78"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80" xfId="0" applyFont="1" applyFill="1" applyBorder="1" applyAlignment="1">
      <alignment horizontal="center" vertical="center" wrapText="1"/>
    </xf>
    <xf numFmtId="0" fontId="19" fillId="0" borderId="0" xfId="0" applyFont="1" applyAlignment="1">
      <alignment horizontal="left" vertical="center"/>
    </xf>
    <xf numFmtId="0" fontId="27" fillId="2" borderId="16" xfId="0" applyFont="1" applyFill="1" applyBorder="1" applyAlignment="1">
      <alignment horizontal="center" vertical="center"/>
    </xf>
    <xf numFmtId="0" fontId="27" fillId="2" borderId="30" xfId="0" applyFont="1" applyFill="1" applyBorder="1" applyAlignment="1">
      <alignment horizontal="center" vertical="center"/>
    </xf>
    <xf numFmtId="49" fontId="23" fillId="2" borderId="81" xfId="0" applyNumberFormat="1" applyFont="1" applyFill="1" applyBorder="1" applyAlignment="1" applyProtection="1">
      <alignment horizontal="center" vertical="center"/>
      <protection locked="0"/>
    </xf>
    <xf numFmtId="49" fontId="23" fillId="2" borderId="25" xfId="0" applyNumberFormat="1" applyFont="1" applyFill="1" applyBorder="1" applyAlignment="1" applyProtection="1">
      <alignment horizontal="center" vertical="center"/>
      <protection locked="0"/>
    </xf>
    <xf numFmtId="49" fontId="23" fillId="2" borderId="37" xfId="0" applyNumberFormat="1" applyFont="1" applyFill="1" applyBorder="1" applyAlignment="1" applyProtection="1">
      <alignment horizontal="center" vertical="center"/>
      <protection locked="0"/>
    </xf>
    <xf numFmtId="49" fontId="23" fillId="2" borderId="67" xfId="0" applyNumberFormat="1" applyFont="1" applyFill="1" applyBorder="1" applyAlignment="1" applyProtection="1">
      <alignment horizontal="center" vertical="center"/>
      <protection locked="0"/>
    </xf>
    <xf numFmtId="49" fontId="23" fillId="2" borderId="0" xfId="0" applyNumberFormat="1" applyFont="1" applyFill="1" applyBorder="1" applyAlignment="1" applyProtection="1">
      <alignment horizontal="center" vertical="center"/>
      <protection locked="0"/>
    </xf>
    <xf numFmtId="49" fontId="23" fillId="2" borderId="31" xfId="0" applyNumberFormat="1" applyFont="1" applyFill="1" applyBorder="1" applyAlignment="1" applyProtection="1">
      <alignment horizontal="center" vertical="center"/>
      <protection locked="0"/>
    </xf>
    <xf numFmtId="49" fontId="23" fillId="2" borderId="82" xfId="0" applyNumberFormat="1" applyFont="1" applyFill="1" applyBorder="1" applyAlignment="1" applyProtection="1">
      <alignment horizontal="center" vertical="center"/>
      <protection locked="0"/>
    </xf>
    <xf numFmtId="49" fontId="23" fillId="2" borderId="21" xfId="0" applyNumberFormat="1" applyFont="1" applyFill="1" applyBorder="1" applyAlignment="1" applyProtection="1">
      <alignment horizontal="center" vertical="center"/>
      <protection locked="0"/>
    </xf>
    <xf numFmtId="49" fontId="23" fillId="2" borderId="33" xfId="0" applyNumberFormat="1" applyFont="1" applyFill="1" applyBorder="1" applyAlignment="1" applyProtection="1">
      <alignment horizontal="center" vertical="center"/>
      <protection locked="0"/>
    </xf>
    <xf numFmtId="49" fontId="23" fillId="2" borderId="46" xfId="0" applyNumberFormat="1" applyFont="1" applyFill="1" applyBorder="1" applyAlignment="1" applyProtection="1">
      <alignment horizontal="left" vertical="center"/>
      <protection locked="0"/>
    </xf>
    <xf numFmtId="49" fontId="23" fillId="2" borderId="25" xfId="0" applyNumberFormat="1" applyFont="1" applyFill="1" applyBorder="1" applyAlignment="1" applyProtection="1">
      <alignment horizontal="left" vertical="center"/>
      <protection locked="0"/>
    </xf>
    <xf numFmtId="49" fontId="23" fillId="2" borderId="37" xfId="0" applyNumberFormat="1" applyFont="1" applyFill="1" applyBorder="1" applyAlignment="1" applyProtection="1">
      <alignment horizontal="left" vertical="center"/>
      <protection locked="0"/>
    </xf>
    <xf numFmtId="49" fontId="23" fillId="2" borderId="2" xfId="0" applyNumberFormat="1" applyFont="1" applyFill="1" applyBorder="1" applyAlignment="1" applyProtection="1">
      <alignment horizontal="left" vertical="center"/>
      <protection locked="0"/>
    </xf>
    <xf numFmtId="49" fontId="23" fillId="2" borderId="0" xfId="0" applyNumberFormat="1" applyFont="1" applyFill="1" applyBorder="1" applyAlignment="1" applyProtection="1">
      <alignment horizontal="left" vertical="center"/>
      <protection locked="0"/>
    </xf>
    <xf numFmtId="49" fontId="23" fillId="2" borderId="31" xfId="0" applyNumberFormat="1" applyFont="1" applyFill="1" applyBorder="1" applyAlignment="1" applyProtection="1">
      <alignment horizontal="left" vertical="center"/>
      <protection locked="0"/>
    </xf>
    <xf numFmtId="0" fontId="23" fillId="2" borderId="18" xfId="0" applyFont="1" applyFill="1" applyBorder="1" applyAlignment="1" applyProtection="1">
      <alignment horizontal="left" vertical="center" wrapText="1"/>
      <protection locked="0"/>
    </xf>
    <xf numFmtId="0" fontId="23" fillId="2" borderId="19" xfId="0" applyFont="1" applyFill="1" applyBorder="1" applyAlignment="1" applyProtection="1">
      <alignment horizontal="left" vertical="center" wrapText="1"/>
      <protection locked="0"/>
    </xf>
    <xf numFmtId="49" fontId="23" fillId="2" borderId="8" xfId="0" applyNumberFormat="1" applyFont="1" applyFill="1" applyBorder="1" applyAlignment="1" applyProtection="1">
      <alignment horizontal="left" vertical="center" wrapText="1"/>
      <protection locked="0"/>
    </xf>
    <xf numFmtId="49" fontId="23" fillId="2" borderId="16" xfId="0" applyNumberFormat="1" applyFont="1" applyFill="1" applyBorder="1" applyAlignment="1" applyProtection="1">
      <alignment horizontal="left" vertical="center" wrapText="1"/>
      <protection locked="0"/>
    </xf>
    <xf numFmtId="49" fontId="23" fillId="2" borderId="30" xfId="0" applyNumberFormat="1" applyFont="1" applyFill="1" applyBorder="1" applyAlignment="1" applyProtection="1">
      <alignment horizontal="left" vertical="center" wrapText="1"/>
      <protection locked="0"/>
    </xf>
    <xf numFmtId="49" fontId="23" fillId="2" borderId="24" xfId="0" applyNumberFormat="1" applyFont="1" applyFill="1" applyBorder="1" applyAlignment="1" applyProtection="1">
      <alignment horizontal="left" vertical="center" wrapText="1"/>
      <protection locked="0"/>
    </xf>
    <xf numFmtId="49" fontId="23" fillId="2" borderId="1" xfId="0" applyNumberFormat="1" applyFont="1" applyFill="1" applyBorder="1" applyAlignment="1" applyProtection="1">
      <alignment horizontal="left" vertical="center" wrapText="1"/>
      <protection locked="0"/>
    </xf>
    <xf numFmtId="49" fontId="23" fillId="2" borderId="32" xfId="0" applyNumberFormat="1" applyFont="1" applyFill="1" applyBorder="1" applyAlignment="1" applyProtection="1">
      <alignment horizontal="left" vertical="center" wrapText="1"/>
      <protection locked="0"/>
    </xf>
    <xf numFmtId="0" fontId="29" fillId="0" borderId="8"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31" fillId="0" borderId="48" xfId="0" applyFont="1" applyFill="1" applyBorder="1" applyAlignment="1">
      <alignment horizontal="left" vertical="center"/>
    </xf>
    <xf numFmtId="0" fontId="31" fillId="0" borderId="21" xfId="0" applyFont="1" applyFill="1" applyBorder="1" applyAlignment="1">
      <alignment horizontal="left" vertical="center"/>
    </xf>
    <xf numFmtId="0" fontId="31" fillId="0" borderId="33" xfId="0" applyFont="1" applyFill="1" applyBorder="1" applyAlignment="1">
      <alignment horizontal="left" vertical="center"/>
    </xf>
    <xf numFmtId="0" fontId="18" fillId="2" borderId="25" xfId="0" applyFont="1" applyFill="1" applyBorder="1" applyAlignment="1" applyProtection="1">
      <alignment horizontal="left" vertical="top" wrapText="1"/>
      <protection locked="0"/>
    </xf>
    <xf numFmtId="0" fontId="18" fillId="2" borderId="37" xfId="0" applyFont="1" applyFill="1" applyBorder="1" applyAlignment="1" applyProtection="1">
      <alignment horizontal="left" vertical="top" wrapText="1"/>
      <protection locked="0"/>
    </xf>
    <xf numFmtId="0" fontId="18" fillId="2" borderId="46" xfId="0" applyFont="1" applyFill="1" applyBorder="1" applyAlignment="1" applyProtection="1">
      <alignment horizontal="left" vertical="top" wrapText="1"/>
      <protection locked="0"/>
    </xf>
    <xf numFmtId="0" fontId="18" fillId="2" borderId="2" xfId="0" applyFont="1" applyFill="1" applyBorder="1" applyAlignment="1" applyProtection="1">
      <alignment horizontal="left" vertical="top" wrapText="1"/>
      <protection locked="0"/>
    </xf>
    <xf numFmtId="0" fontId="18" fillId="2" borderId="0" xfId="0" applyFont="1" applyFill="1" applyBorder="1" applyAlignment="1" applyProtection="1">
      <alignment horizontal="left" vertical="top" wrapText="1"/>
      <protection locked="0"/>
    </xf>
    <xf numFmtId="0" fontId="18" fillId="2" borderId="31" xfId="0" applyFont="1" applyFill="1" applyBorder="1" applyAlignment="1" applyProtection="1">
      <alignment horizontal="left" vertical="top" wrapText="1"/>
      <protection locked="0"/>
    </xf>
    <xf numFmtId="0" fontId="18" fillId="2" borderId="3"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top" wrapText="1"/>
      <protection locked="0"/>
    </xf>
    <xf numFmtId="0" fontId="18" fillId="2" borderId="32" xfId="0" applyFont="1" applyFill="1" applyBorder="1" applyAlignment="1" applyProtection="1">
      <alignment horizontal="left" vertical="top" wrapText="1"/>
      <protection locked="0"/>
    </xf>
    <xf numFmtId="0" fontId="9" fillId="0" borderId="49" xfId="0" applyFont="1" applyFill="1" applyBorder="1" applyAlignment="1">
      <alignment horizontal="center" vertical="center" wrapText="1"/>
    </xf>
    <xf numFmtId="0" fontId="23" fillId="2" borderId="50" xfId="0" applyFont="1" applyFill="1" applyBorder="1" applyAlignment="1" applyProtection="1">
      <alignment horizontal="center" vertical="center" wrapText="1"/>
      <protection locked="0"/>
    </xf>
    <xf numFmtId="0" fontId="23" fillId="2" borderId="51" xfId="0" applyFont="1" applyFill="1" applyBorder="1" applyAlignment="1" applyProtection="1">
      <alignment horizontal="center" vertical="center" wrapText="1"/>
      <protection locked="0"/>
    </xf>
    <xf numFmtId="0" fontId="23" fillId="2" borderId="83"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18" fillId="2" borderId="20" xfId="0" applyFont="1" applyFill="1" applyBorder="1" applyAlignment="1" applyProtection="1">
      <alignment horizontal="center" vertical="center"/>
      <protection locked="0"/>
    </xf>
    <xf numFmtId="0" fontId="18" fillId="2" borderId="21" xfId="0"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protection locked="0"/>
    </xf>
    <xf numFmtId="0" fontId="9" fillId="0" borderId="84" xfId="0" applyFont="1" applyFill="1" applyBorder="1" applyAlignment="1">
      <alignment horizontal="center" vertical="center" wrapText="1"/>
    </xf>
    <xf numFmtId="0" fontId="9" fillId="0" borderId="85" xfId="0" applyFont="1" applyFill="1" applyBorder="1" applyAlignment="1">
      <alignment horizontal="center" vertical="center" wrapText="1"/>
    </xf>
    <xf numFmtId="0" fontId="28" fillId="0" borderId="86" xfId="0" applyFont="1" applyBorder="1" applyAlignment="1">
      <alignment horizontal="center" vertical="center" textRotation="255"/>
    </xf>
    <xf numFmtId="0" fontId="28" fillId="0" borderId="87" xfId="0" applyFont="1" applyBorder="1" applyAlignment="1">
      <alignment horizontal="center" vertical="center" textRotation="255"/>
    </xf>
    <xf numFmtId="0" fontId="18" fillId="2" borderId="16" xfId="0" applyFont="1" applyFill="1" applyBorder="1" applyAlignment="1" applyProtection="1">
      <alignment horizontal="left" vertical="top" wrapText="1"/>
      <protection locked="0"/>
    </xf>
    <xf numFmtId="0" fontId="18" fillId="2" borderId="72" xfId="0" applyFont="1" applyFill="1" applyBorder="1" applyAlignment="1" applyProtection="1">
      <alignment horizontal="left" vertical="top" wrapText="1"/>
      <protection locked="0"/>
    </xf>
    <xf numFmtId="0" fontId="29" fillId="0" borderId="23"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4" fillId="2" borderId="88"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30" xfId="0" applyFont="1" applyFill="1" applyBorder="1" applyAlignment="1" applyProtection="1">
      <alignment horizontal="center" vertical="center"/>
      <protection locked="0"/>
    </xf>
    <xf numFmtId="0" fontId="24" fillId="2" borderId="67"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24" fillId="2" borderId="82" xfId="0" applyFont="1" applyFill="1" applyBorder="1" applyAlignment="1" applyProtection="1">
      <alignment horizontal="center" vertical="center"/>
      <protection locked="0"/>
    </xf>
    <xf numFmtId="0" fontId="24" fillId="2" borderId="21" xfId="0" applyFont="1" applyFill="1" applyBorder="1" applyAlignment="1" applyProtection="1">
      <alignment horizontal="center" vertical="center"/>
      <protection locked="0"/>
    </xf>
    <xf numFmtId="0" fontId="24" fillId="2" borderId="33" xfId="0" applyFont="1" applyFill="1" applyBorder="1" applyAlignment="1" applyProtection="1">
      <alignment horizontal="center" vertical="center"/>
      <protection locked="0"/>
    </xf>
    <xf numFmtId="0" fontId="27" fillId="2" borderId="21" xfId="0" applyFont="1" applyFill="1" applyBorder="1" applyAlignment="1" applyProtection="1">
      <alignment horizontal="center" vertical="center"/>
      <protection locked="0"/>
    </xf>
    <xf numFmtId="0" fontId="27" fillId="2" borderId="33" xfId="0" applyFont="1" applyFill="1" applyBorder="1" applyAlignment="1" applyProtection="1">
      <alignment horizontal="center" vertical="center"/>
      <protection locked="0"/>
    </xf>
    <xf numFmtId="0" fontId="23" fillId="2" borderId="40" xfId="0" applyFont="1" applyFill="1" applyBorder="1" applyAlignment="1" applyProtection="1">
      <alignment horizontal="left" vertical="center" wrapText="1"/>
      <protection locked="0"/>
    </xf>
    <xf numFmtId="0" fontId="23" fillId="2" borderId="41" xfId="0" applyFont="1" applyFill="1" applyBorder="1" applyAlignment="1" applyProtection="1">
      <alignment horizontal="left" vertical="center" wrapText="1"/>
      <protection locked="0"/>
    </xf>
    <xf numFmtId="0" fontId="23" fillId="2" borderId="42" xfId="0" applyFont="1" applyFill="1" applyBorder="1" applyAlignment="1" applyProtection="1">
      <alignment horizontal="left" vertical="center" wrapText="1"/>
      <protection locked="0"/>
    </xf>
    <xf numFmtId="0" fontId="23" fillId="2" borderId="20" xfId="0" applyFont="1" applyFill="1" applyBorder="1" applyAlignment="1" applyProtection="1">
      <alignment horizontal="left" vertical="center" wrapText="1"/>
      <protection locked="0"/>
    </xf>
    <xf numFmtId="0" fontId="23" fillId="2" borderId="21" xfId="0" applyFont="1" applyFill="1" applyBorder="1" applyAlignment="1" applyProtection="1">
      <alignment horizontal="left" vertical="center" wrapText="1"/>
      <protection locked="0"/>
    </xf>
    <xf numFmtId="0" fontId="23" fillId="2" borderId="22" xfId="0" applyFont="1" applyFill="1" applyBorder="1" applyAlignment="1" applyProtection="1">
      <alignment horizontal="left" vertical="center" wrapText="1"/>
      <protection locked="0"/>
    </xf>
    <xf numFmtId="49" fontId="23" fillId="2" borderId="23" xfId="0" applyNumberFormat="1" applyFont="1" applyFill="1" applyBorder="1" applyAlignment="1" applyProtection="1">
      <alignment horizontal="left" vertical="center" wrapText="1"/>
      <protection locked="0"/>
    </xf>
    <xf numFmtId="49" fontId="23" fillId="2" borderId="0" xfId="0" applyNumberFormat="1" applyFont="1" applyFill="1" applyBorder="1" applyAlignment="1" applyProtection="1">
      <alignment horizontal="left" vertical="center" wrapText="1"/>
      <protection locked="0"/>
    </xf>
    <xf numFmtId="49" fontId="23" fillId="2" borderId="31" xfId="0" applyNumberFormat="1" applyFont="1" applyFill="1" applyBorder="1" applyAlignment="1" applyProtection="1">
      <alignment horizontal="left" vertical="center" wrapText="1"/>
      <protection locked="0"/>
    </xf>
    <xf numFmtId="0" fontId="29" fillId="0" borderId="47" xfId="0" applyFont="1" applyFill="1" applyBorder="1" applyAlignment="1">
      <alignment horizontal="center" vertical="center" wrapText="1"/>
    </xf>
  </cellXfs>
  <cellStyles count="1">
    <cellStyle name="標準" xfId="0" builtinId="0"/>
  </cellStyles>
  <dxfs count="2">
    <dxf>
      <font>
        <color rgb="FFFF0000"/>
      </font>
      <fill>
        <patternFill patternType="none">
          <bgColor indexed="65"/>
        </patternFill>
      </fill>
    </dxf>
    <dxf>
      <font>
        <color rgb="FFFF000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66</xdr:row>
          <xdr:rowOff>66675</xdr:rowOff>
        </xdr:from>
        <xdr:to>
          <xdr:col>3</xdr:col>
          <xdr:colOff>485775</xdr:colOff>
          <xdr:row>68</xdr:row>
          <xdr:rowOff>85725</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68</xdr:row>
          <xdr:rowOff>133350</xdr:rowOff>
        </xdr:from>
        <xdr:to>
          <xdr:col>7</xdr:col>
          <xdr:colOff>962025</xdr:colOff>
          <xdr:row>70</xdr:row>
          <xdr:rowOff>57150</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66</xdr:row>
          <xdr:rowOff>66675</xdr:rowOff>
        </xdr:from>
        <xdr:to>
          <xdr:col>5</xdr:col>
          <xdr:colOff>180975</xdr:colOff>
          <xdr:row>68</xdr:row>
          <xdr:rowOff>85725</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セミナーパンフレット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66</xdr:row>
          <xdr:rowOff>47625</xdr:rowOff>
        </xdr:from>
        <xdr:to>
          <xdr:col>13</xdr:col>
          <xdr:colOff>228600</xdr:colOff>
          <xdr:row>68</xdr:row>
          <xdr:rowOff>95250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他の団体からの紹介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68</xdr:row>
          <xdr:rowOff>95250</xdr:rowOff>
        </xdr:from>
        <xdr:to>
          <xdr:col>18</xdr:col>
          <xdr:colOff>19050</xdr:colOff>
          <xdr:row>70</xdr:row>
          <xdr:rowOff>38100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66</xdr:row>
          <xdr:rowOff>66675</xdr:rowOff>
        </xdr:from>
        <xdr:to>
          <xdr:col>7</xdr:col>
          <xdr:colOff>352425</xdr:colOff>
          <xdr:row>68</xdr:row>
          <xdr:rowOff>85725</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ダイレクトメール（チラシ）　</a:t>
              </a:r>
            </a:p>
          </xdr:txBody>
        </xdr:sp>
        <xdr:clientData/>
      </xdr:twoCellAnchor>
    </mc:Choice>
    <mc:Fallback/>
  </mc:AlternateContent>
  <xdr:twoCellAnchor>
    <xdr:from>
      <xdr:col>15</xdr:col>
      <xdr:colOff>114300</xdr:colOff>
      <xdr:row>68</xdr:row>
      <xdr:rowOff>104774</xdr:rowOff>
    </xdr:from>
    <xdr:to>
      <xdr:col>21</xdr:col>
      <xdr:colOff>228600</xdr:colOff>
      <xdr:row>70</xdr:row>
      <xdr:rowOff>66675</xdr:rowOff>
    </xdr:to>
    <xdr:sp macro="" textlink="">
      <xdr:nvSpPr>
        <xdr:cNvPr id="91" name="テキスト ボックス 90"/>
        <xdr:cNvSpPr txBox="1"/>
      </xdr:nvSpPr>
      <xdr:spPr>
        <a:xfrm>
          <a:off x="7296150" y="13011149"/>
          <a:ext cx="1828800"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r>
            <a:rPr kumimoji="1" lang="ja-JP" altLang="en-US" sz="1000">
              <a:latin typeface="+mn-ea"/>
              <a:ea typeface="+mn-ea"/>
            </a:rPr>
            <a:t>　　　　　　         　　　　</a:t>
          </a:r>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68</xdr:row>
          <xdr:rowOff>104775</xdr:rowOff>
        </xdr:from>
        <xdr:to>
          <xdr:col>5</xdr:col>
          <xdr:colOff>38100</xdr:colOff>
          <xdr:row>70</xdr:row>
          <xdr:rowOff>57150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所属企業（上司・同僚）からの紹介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68</xdr:row>
          <xdr:rowOff>114300</xdr:rowOff>
        </xdr:from>
        <xdr:to>
          <xdr:col>7</xdr:col>
          <xdr:colOff>171450</xdr:colOff>
          <xdr:row>70</xdr:row>
          <xdr:rowOff>57150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知人からの紹介</a:t>
              </a:r>
            </a:p>
          </xdr:txBody>
        </xdr:sp>
        <xdr:clientData/>
      </xdr:twoCellAnchor>
    </mc:Choice>
    <mc:Fallback/>
  </mc:AlternateContent>
  <xdr:twoCellAnchor>
    <xdr:from>
      <xdr:col>13</xdr:col>
      <xdr:colOff>238125</xdr:colOff>
      <xdr:row>66</xdr:row>
      <xdr:rowOff>95251</xdr:rowOff>
    </xdr:from>
    <xdr:to>
      <xdr:col>21</xdr:col>
      <xdr:colOff>219075</xdr:colOff>
      <xdr:row>68</xdr:row>
      <xdr:rowOff>38101</xdr:rowOff>
    </xdr:to>
    <xdr:sp macro="" textlink="">
      <xdr:nvSpPr>
        <xdr:cNvPr id="94" name="テキスト ボックス 93"/>
        <xdr:cNvSpPr txBox="1"/>
      </xdr:nvSpPr>
      <xdr:spPr>
        <a:xfrm>
          <a:off x="6848475" y="14154151"/>
          <a:ext cx="22669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r>
            <a:rPr kumimoji="1" lang="ja-JP" altLang="en-US" sz="1000">
              <a:latin typeface="+mn-ea"/>
              <a:ea typeface="+mn-ea"/>
            </a:rPr>
            <a:t>　</a:t>
          </a:r>
          <a:r>
            <a:rPr kumimoji="1" lang="ja-JP" altLang="en-US" sz="800">
              <a:latin typeface="+mn-ea"/>
              <a:ea typeface="+mn-ea"/>
            </a:rPr>
            <a:t>団体名：</a:t>
          </a:r>
          <a:r>
            <a:rPr kumimoji="1" lang="ja-JP" altLang="en-US" sz="1000">
              <a:latin typeface="+mn-ea"/>
              <a:ea typeface="+mn-ea"/>
            </a:rPr>
            <a:t>　　　　　　　　　　　　　　　　　　</a:t>
          </a:r>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7</xdr:col>
          <xdr:colOff>523875</xdr:colOff>
          <xdr:row>66</xdr:row>
          <xdr:rowOff>57150</xdr:rowOff>
        </xdr:from>
        <xdr:to>
          <xdr:col>9</xdr:col>
          <xdr:colOff>57150</xdr:colOff>
          <xdr:row>68</xdr:row>
          <xdr:rowOff>133350</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新聞・その他広告媒体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19</xdr:row>
          <xdr:rowOff>190500</xdr:rowOff>
        </xdr:from>
        <xdr:to>
          <xdr:col>16</xdr:col>
          <xdr:colOff>38100</xdr:colOff>
          <xdr:row>20</xdr:row>
          <xdr:rowOff>200025</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190500</xdr:rowOff>
        </xdr:from>
        <xdr:to>
          <xdr:col>20</xdr:col>
          <xdr:colOff>200025</xdr:colOff>
          <xdr:row>20</xdr:row>
          <xdr:rowOff>200025</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個人事業主</a:t>
              </a:r>
            </a:p>
          </xdr:txBody>
        </xdr:sp>
        <xdr:clientData/>
      </xdr:twoCellAnchor>
    </mc:Choice>
    <mc:Fallback/>
  </mc:AlternateContent>
  <xdr:twoCellAnchor>
    <xdr:from>
      <xdr:col>7</xdr:col>
      <xdr:colOff>819150</xdr:colOff>
      <xdr:row>68</xdr:row>
      <xdr:rowOff>123824</xdr:rowOff>
    </xdr:from>
    <xdr:to>
      <xdr:col>12</xdr:col>
      <xdr:colOff>276225</xdr:colOff>
      <xdr:row>70</xdr:row>
      <xdr:rowOff>76200</xdr:rowOff>
    </xdr:to>
    <xdr:sp macro="" textlink="">
      <xdr:nvSpPr>
        <xdr:cNvPr id="24" name="テキスト ボックス 23"/>
        <xdr:cNvSpPr txBox="1"/>
      </xdr:nvSpPr>
      <xdr:spPr>
        <a:xfrm>
          <a:off x="4381500" y="14449424"/>
          <a:ext cx="2219325" cy="2952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展示会名：</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B110"/>
  <sheetViews>
    <sheetView tabSelected="1" view="pageBreakPreview" topLeftCell="A23" zoomScale="115" zoomScaleNormal="100" zoomScaleSheetLayoutView="115" workbookViewId="0">
      <selection activeCell="N48" sqref="N48:R50"/>
    </sheetView>
  </sheetViews>
  <sheetFormatPr defaultRowHeight="13.5" x14ac:dyDescent="0.15"/>
  <cols>
    <col min="1" max="1" width="1.625" style="6" customWidth="1"/>
    <col min="2" max="2" width="9.625" style="6" customWidth="1"/>
    <col min="3" max="3" width="3" style="6" customWidth="1"/>
    <col min="4" max="4" width="12.5" style="6" customWidth="1"/>
    <col min="5" max="5" width="3.125" style="6" customWidth="1"/>
    <col min="6" max="7" width="7.625" style="6" customWidth="1"/>
    <col min="8" max="8" width="13.75" style="6" customWidth="1"/>
    <col min="9" max="9" width="11.25" style="6" customWidth="1"/>
    <col min="10" max="22" width="3.75" style="6" customWidth="1"/>
    <col min="23" max="23" width="1.75" style="6" customWidth="1"/>
    <col min="24" max="24" width="3.625" style="6" customWidth="1"/>
    <col min="25" max="25" width="3.875" style="6" customWidth="1"/>
    <col min="26" max="16384" width="9" style="6"/>
  </cols>
  <sheetData>
    <row r="1" spans="2:26" ht="18.75" x14ac:dyDescent="0.15">
      <c r="B1" s="203" t="s">
        <v>213</v>
      </c>
      <c r="C1" s="203"/>
      <c r="D1" s="203"/>
      <c r="E1" s="203"/>
      <c r="F1" s="203"/>
      <c r="G1" s="203"/>
      <c r="H1" s="203"/>
      <c r="I1" s="203"/>
      <c r="J1" s="203"/>
      <c r="K1" s="203"/>
      <c r="L1" s="203"/>
      <c r="M1" s="203"/>
      <c r="N1" s="203"/>
      <c r="O1" s="203"/>
      <c r="P1" s="203"/>
      <c r="Q1" s="203"/>
      <c r="R1" s="203"/>
      <c r="S1" s="203"/>
      <c r="T1" s="203"/>
      <c r="U1" s="203"/>
      <c r="V1" s="203"/>
      <c r="W1" s="7"/>
    </row>
    <row r="2" spans="2:26" ht="14.25" thickBot="1" x14ac:dyDescent="0.2"/>
    <row r="3" spans="2:26" ht="26.25" thickBot="1" x14ac:dyDescent="0.2">
      <c r="B3" s="163" t="s">
        <v>46</v>
      </c>
      <c r="C3" s="164"/>
      <c r="D3" s="164"/>
      <c r="E3" s="164"/>
      <c r="F3" s="164"/>
      <c r="G3" s="164"/>
      <c r="H3" s="164"/>
      <c r="I3" s="164"/>
      <c r="J3" s="164"/>
      <c r="K3" s="164"/>
      <c r="L3" s="164"/>
      <c r="M3" s="164"/>
      <c r="N3" s="164"/>
      <c r="O3" s="164"/>
      <c r="P3" s="164"/>
      <c r="Q3" s="164"/>
      <c r="R3" s="164"/>
      <c r="S3" s="164"/>
      <c r="T3" s="164"/>
      <c r="U3" s="164"/>
      <c r="V3" s="164"/>
    </row>
    <row r="4" spans="2:26" ht="21.75" customHeight="1" x14ac:dyDescent="0.15">
      <c r="B4" s="9" t="s">
        <v>374</v>
      </c>
    </row>
    <row r="5" spans="2:26" x14ac:dyDescent="0.15">
      <c r="B5" s="42" t="s">
        <v>375</v>
      </c>
    </row>
    <row r="6" spans="2:26" x14ac:dyDescent="0.15">
      <c r="B6" s="18" t="s">
        <v>376</v>
      </c>
    </row>
    <row r="7" spans="2:26" ht="14.25" customHeight="1" x14ac:dyDescent="0.15">
      <c r="B7" s="19" t="s">
        <v>215</v>
      </c>
      <c r="C7" s="10"/>
      <c r="D7" s="10"/>
      <c r="E7" s="10"/>
      <c r="F7" s="10"/>
      <c r="G7" s="10"/>
      <c r="H7" s="10"/>
      <c r="I7" s="10"/>
      <c r="J7" s="10"/>
      <c r="K7" s="31"/>
      <c r="L7" s="30"/>
      <c r="M7" s="30"/>
      <c r="N7" s="10"/>
      <c r="O7" s="10"/>
      <c r="P7" s="10"/>
      <c r="Q7" s="10"/>
      <c r="R7" s="10"/>
      <c r="S7" s="10"/>
      <c r="T7" s="10"/>
      <c r="U7" s="10"/>
      <c r="V7" s="10"/>
    </row>
    <row r="8" spans="2:26" ht="14.25" customHeight="1" x14ac:dyDescent="0.15">
      <c r="B8" s="19"/>
      <c r="C8" s="10"/>
      <c r="D8" s="10"/>
      <c r="E8" s="10"/>
      <c r="F8" s="10"/>
      <c r="G8" s="10"/>
      <c r="H8" s="10"/>
      <c r="I8" s="10"/>
      <c r="J8" s="10"/>
      <c r="K8" s="73" t="s">
        <v>191</v>
      </c>
      <c r="L8" s="74"/>
      <c r="M8" s="75"/>
      <c r="N8" s="79"/>
      <c r="O8" s="80"/>
      <c r="P8" s="80"/>
      <c r="Q8" s="80"/>
      <c r="R8" s="80"/>
      <c r="S8" s="80"/>
      <c r="T8" s="80"/>
      <c r="U8" s="80"/>
      <c r="V8" s="81"/>
    </row>
    <row r="9" spans="2:26" ht="13.5" customHeight="1" x14ac:dyDescent="0.15">
      <c r="B9" s="5"/>
      <c r="D9" s="7"/>
      <c r="E9" s="7"/>
      <c r="F9" s="7"/>
      <c r="G9" s="7"/>
      <c r="I9" s="11"/>
      <c r="J9" s="11"/>
      <c r="K9" s="76"/>
      <c r="L9" s="77"/>
      <c r="M9" s="78"/>
      <c r="N9" s="82"/>
      <c r="O9" s="83"/>
      <c r="P9" s="83"/>
      <c r="Q9" s="83"/>
      <c r="R9" s="83"/>
      <c r="S9" s="83"/>
      <c r="T9" s="83"/>
      <c r="U9" s="83"/>
      <c r="V9" s="84"/>
    </row>
    <row r="10" spans="2:26" ht="13.5" customHeight="1" x14ac:dyDescent="0.15">
      <c r="B10" s="216" t="s">
        <v>216</v>
      </c>
      <c r="C10" s="216"/>
      <c r="D10" s="216"/>
      <c r="E10" s="216"/>
      <c r="F10" s="216"/>
      <c r="G10" s="216"/>
      <c r="H10" s="216"/>
    </row>
    <row r="11" spans="2:26" ht="13.5" customHeight="1" x14ac:dyDescent="0.15">
      <c r="B11" s="216"/>
      <c r="C11" s="216"/>
      <c r="D11" s="216"/>
      <c r="E11" s="216"/>
      <c r="F11" s="216"/>
      <c r="G11" s="216"/>
      <c r="H11" s="216"/>
    </row>
    <row r="12" spans="2:26" ht="14.25" x14ac:dyDescent="0.15">
      <c r="B12" s="12" t="s">
        <v>0</v>
      </c>
      <c r="C12" s="12"/>
      <c r="D12" s="12"/>
      <c r="E12" s="12"/>
      <c r="F12" s="12"/>
      <c r="G12" s="12"/>
      <c r="H12" s="12"/>
      <c r="I12" s="12"/>
    </row>
    <row r="13" spans="2:26" ht="14.25" x14ac:dyDescent="0.15">
      <c r="B13" s="12"/>
      <c r="C13" s="12"/>
      <c r="D13" s="12"/>
      <c r="E13" s="12"/>
      <c r="F13" s="12"/>
      <c r="G13" s="12"/>
      <c r="H13" s="12"/>
      <c r="I13" s="12"/>
    </row>
    <row r="14" spans="2:26" ht="14.25" customHeight="1" thickBot="1" x14ac:dyDescent="0.2">
      <c r="B14" s="175" t="s">
        <v>377</v>
      </c>
      <c r="C14" s="175"/>
      <c r="D14" s="175"/>
      <c r="E14" s="175"/>
      <c r="F14" s="175"/>
      <c r="G14" s="175"/>
      <c r="H14" s="175"/>
      <c r="I14" s="21"/>
      <c r="J14" s="22"/>
      <c r="K14" s="22"/>
      <c r="L14" s="22"/>
      <c r="M14" s="22"/>
      <c r="N14" s="22"/>
      <c r="O14" s="22"/>
      <c r="P14" s="177" t="s">
        <v>21</v>
      </c>
      <c r="Q14" s="177"/>
      <c r="R14" s="177"/>
      <c r="S14" s="177"/>
      <c r="T14" s="177"/>
      <c r="U14" s="177"/>
      <c r="V14" s="177"/>
      <c r="X14" s="270" t="s">
        <v>61</v>
      </c>
      <c r="Y14" s="20" t="s">
        <v>62</v>
      </c>
      <c r="Z14" s="20"/>
    </row>
    <row r="15" spans="2:26" ht="13.5" customHeight="1" x14ac:dyDescent="0.15">
      <c r="B15" s="175"/>
      <c r="C15" s="175"/>
      <c r="D15" s="175"/>
      <c r="E15" s="175"/>
      <c r="F15" s="175"/>
      <c r="G15" s="175"/>
      <c r="H15" s="175"/>
      <c r="I15" s="23" t="s">
        <v>66</v>
      </c>
      <c r="J15" s="206"/>
      <c r="K15" s="207"/>
      <c r="L15" s="207"/>
      <c r="M15" s="207"/>
      <c r="N15" s="207"/>
      <c r="O15" s="207"/>
      <c r="P15" s="207"/>
      <c r="Q15" s="207"/>
      <c r="R15" s="207"/>
      <c r="S15" s="207"/>
      <c r="T15" s="207"/>
      <c r="U15" s="207"/>
      <c r="V15" s="208"/>
      <c r="X15" s="271"/>
      <c r="Y15" s="20" t="s">
        <v>63</v>
      </c>
      <c r="Z15" s="20"/>
    </row>
    <row r="16" spans="2:26" ht="14.25" customHeight="1" thickBot="1" x14ac:dyDescent="0.2">
      <c r="B16" s="176"/>
      <c r="C16" s="176"/>
      <c r="D16" s="176"/>
      <c r="E16" s="176"/>
      <c r="F16" s="176"/>
      <c r="G16" s="176"/>
      <c r="H16" s="176"/>
      <c r="I16" s="25" t="s">
        <v>67</v>
      </c>
      <c r="J16" s="209"/>
      <c r="K16" s="210"/>
      <c r="L16" s="210"/>
      <c r="M16" s="210"/>
      <c r="N16" s="210"/>
      <c r="O16" s="210"/>
      <c r="P16" s="210"/>
      <c r="Q16" s="210"/>
      <c r="R16" s="210"/>
      <c r="S16" s="210"/>
      <c r="T16" s="210"/>
      <c r="U16" s="210"/>
      <c r="V16" s="211"/>
      <c r="X16" s="271"/>
      <c r="Y16" s="20" t="s">
        <v>64</v>
      </c>
      <c r="Z16" s="20"/>
    </row>
    <row r="17" spans="2:26" ht="15" customHeight="1" x14ac:dyDescent="0.15">
      <c r="B17" s="36" t="s">
        <v>193</v>
      </c>
      <c r="C17" s="259"/>
      <c r="D17" s="260"/>
      <c r="E17" s="260"/>
      <c r="F17" s="260"/>
      <c r="G17" s="260"/>
      <c r="H17" s="261"/>
      <c r="I17" s="212" t="s">
        <v>73</v>
      </c>
      <c r="J17" s="219"/>
      <c r="K17" s="220"/>
      <c r="L17" s="220"/>
      <c r="M17" s="220"/>
      <c r="N17" s="220"/>
      <c r="O17" s="220"/>
      <c r="P17" s="220"/>
      <c r="Q17" s="220"/>
      <c r="R17" s="220"/>
      <c r="S17" s="220"/>
      <c r="T17" s="220"/>
      <c r="U17" s="220"/>
      <c r="V17" s="221"/>
      <c r="X17" s="271"/>
      <c r="Y17" s="20" t="s">
        <v>65</v>
      </c>
      <c r="Z17" s="20"/>
    </row>
    <row r="18" spans="2:26" ht="18.75" customHeight="1" x14ac:dyDescent="0.15">
      <c r="B18" s="116" t="s">
        <v>71</v>
      </c>
      <c r="C18" s="199"/>
      <c r="D18" s="200"/>
      <c r="E18" s="200"/>
      <c r="F18" s="200"/>
      <c r="G18" s="200"/>
      <c r="H18" s="201"/>
      <c r="I18" s="213"/>
      <c r="J18" s="222"/>
      <c r="K18" s="223"/>
      <c r="L18" s="223"/>
      <c r="M18" s="223"/>
      <c r="N18" s="223"/>
      <c r="O18" s="223"/>
      <c r="P18" s="223"/>
      <c r="Q18" s="223"/>
      <c r="R18" s="223"/>
      <c r="S18" s="223"/>
      <c r="T18" s="223"/>
      <c r="U18" s="223"/>
      <c r="V18" s="224"/>
      <c r="X18" s="271"/>
      <c r="Y18" s="20" t="s">
        <v>47</v>
      </c>
      <c r="Z18" s="20"/>
    </row>
    <row r="19" spans="2:26" ht="18.75" customHeight="1" x14ac:dyDescent="0.15">
      <c r="B19" s="258"/>
      <c r="C19" s="168"/>
      <c r="D19" s="169"/>
      <c r="E19" s="169"/>
      <c r="F19" s="169"/>
      <c r="G19" s="169"/>
      <c r="H19" s="202"/>
      <c r="I19" s="214"/>
      <c r="J19" s="225"/>
      <c r="K19" s="226"/>
      <c r="L19" s="226"/>
      <c r="M19" s="226"/>
      <c r="N19" s="226"/>
      <c r="O19" s="226"/>
      <c r="P19" s="226"/>
      <c r="Q19" s="226"/>
      <c r="R19" s="226"/>
      <c r="S19" s="226"/>
      <c r="T19" s="226"/>
      <c r="U19" s="226"/>
      <c r="V19" s="227"/>
      <c r="X19" s="271"/>
      <c r="Y19" s="20" t="s">
        <v>48</v>
      </c>
      <c r="Z19" s="20"/>
    </row>
    <row r="20" spans="2:26" ht="18.75" customHeight="1" x14ac:dyDescent="0.15">
      <c r="B20" s="172" t="s">
        <v>75</v>
      </c>
      <c r="C20" s="165"/>
      <c r="D20" s="166"/>
      <c r="E20" s="166"/>
      <c r="F20" s="166"/>
      <c r="G20" s="166"/>
      <c r="H20" s="167"/>
      <c r="I20" s="214"/>
      <c r="J20" s="217" t="s">
        <v>74</v>
      </c>
      <c r="K20" s="217"/>
      <c r="L20" s="217"/>
      <c r="M20" s="217"/>
      <c r="N20" s="217"/>
      <c r="O20" s="217"/>
      <c r="P20" s="217"/>
      <c r="Q20" s="217"/>
      <c r="R20" s="217"/>
      <c r="S20" s="217"/>
      <c r="T20" s="217"/>
      <c r="U20" s="217"/>
      <c r="V20" s="218"/>
      <c r="X20" s="271"/>
      <c r="Y20" s="20" t="s">
        <v>49</v>
      </c>
      <c r="Z20" s="20"/>
    </row>
    <row r="21" spans="2:26" ht="18.75" customHeight="1" x14ac:dyDescent="0.15">
      <c r="B21" s="172"/>
      <c r="C21" s="168"/>
      <c r="D21" s="169"/>
      <c r="E21" s="169"/>
      <c r="F21" s="169"/>
      <c r="G21" s="169"/>
      <c r="H21" s="170"/>
      <c r="I21" s="215"/>
      <c r="J21" s="287"/>
      <c r="K21" s="287"/>
      <c r="L21" s="287"/>
      <c r="M21" s="287"/>
      <c r="N21" s="287"/>
      <c r="O21" s="287"/>
      <c r="P21" s="287"/>
      <c r="Q21" s="287"/>
      <c r="R21" s="287"/>
      <c r="S21" s="287"/>
      <c r="T21" s="287"/>
      <c r="U21" s="287"/>
      <c r="V21" s="288"/>
      <c r="X21" s="271"/>
      <c r="Y21" s="20" t="s">
        <v>50</v>
      </c>
      <c r="Z21" s="20"/>
    </row>
    <row r="22" spans="2:26" ht="18.75" customHeight="1" x14ac:dyDescent="0.15">
      <c r="B22" s="172" t="s">
        <v>205</v>
      </c>
      <c r="C22" s="165"/>
      <c r="D22" s="166"/>
      <c r="E22" s="166"/>
      <c r="F22" s="166"/>
      <c r="G22" s="166"/>
      <c r="H22" s="167"/>
      <c r="I22" s="268" t="s">
        <v>239</v>
      </c>
      <c r="J22" s="262"/>
      <c r="K22" s="263"/>
      <c r="L22" s="263"/>
      <c r="M22" s="263"/>
      <c r="N22" s="263"/>
      <c r="O22" s="263"/>
      <c r="P22" s="263"/>
      <c r="Q22" s="263"/>
      <c r="R22" s="263"/>
      <c r="S22" s="263"/>
      <c r="T22" s="263"/>
      <c r="U22" s="263"/>
      <c r="V22" s="264"/>
      <c r="X22" s="271"/>
      <c r="Y22" s="20" t="s">
        <v>383</v>
      </c>
      <c r="Z22" s="20"/>
    </row>
    <row r="23" spans="2:26" ht="18.75" customHeight="1" x14ac:dyDescent="0.15">
      <c r="B23" s="172"/>
      <c r="C23" s="168"/>
      <c r="D23" s="169"/>
      <c r="E23" s="169"/>
      <c r="F23" s="169"/>
      <c r="G23" s="169"/>
      <c r="H23" s="170"/>
      <c r="I23" s="269"/>
      <c r="J23" s="265"/>
      <c r="K23" s="266"/>
      <c r="L23" s="266"/>
      <c r="M23" s="266"/>
      <c r="N23" s="266"/>
      <c r="O23" s="266"/>
      <c r="P23" s="266"/>
      <c r="Q23" s="266"/>
      <c r="R23" s="266"/>
      <c r="S23" s="266"/>
      <c r="T23" s="266"/>
      <c r="U23" s="266"/>
      <c r="V23" s="267"/>
      <c r="X23" s="271"/>
      <c r="Y23" s="20" t="s">
        <v>384</v>
      </c>
      <c r="Z23" s="20"/>
    </row>
    <row r="24" spans="2:26" x14ac:dyDescent="0.15">
      <c r="B24" s="172" t="s">
        <v>72</v>
      </c>
      <c r="C24" s="41" t="s">
        <v>352</v>
      </c>
      <c r="D24" s="272"/>
      <c r="E24" s="272"/>
      <c r="F24" s="272"/>
      <c r="G24" s="272"/>
      <c r="H24" s="273"/>
      <c r="I24" s="212" t="s">
        <v>212</v>
      </c>
      <c r="J24" s="278"/>
      <c r="K24" s="279"/>
      <c r="L24" s="279"/>
      <c r="M24" s="279"/>
      <c r="N24" s="279"/>
      <c r="O24" s="279"/>
      <c r="P24" s="279"/>
      <c r="Q24" s="279"/>
      <c r="R24" s="279"/>
      <c r="S24" s="279"/>
      <c r="T24" s="279"/>
      <c r="U24" s="279"/>
      <c r="V24" s="280"/>
      <c r="X24" s="271"/>
      <c r="Y24" s="20" t="s">
        <v>51</v>
      </c>
      <c r="Z24" s="20"/>
    </row>
    <row r="25" spans="2:26" x14ac:dyDescent="0.15">
      <c r="B25" s="172"/>
      <c r="C25" s="173"/>
      <c r="D25" s="174"/>
      <c r="E25" s="174"/>
      <c r="F25" s="174"/>
      <c r="G25" s="174"/>
      <c r="H25" s="174"/>
      <c r="I25" s="214"/>
      <c r="J25" s="281"/>
      <c r="K25" s="282"/>
      <c r="L25" s="282"/>
      <c r="M25" s="282"/>
      <c r="N25" s="282"/>
      <c r="O25" s="282"/>
      <c r="P25" s="282"/>
      <c r="Q25" s="282"/>
      <c r="R25" s="282"/>
      <c r="S25" s="282"/>
      <c r="T25" s="282"/>
      <c r="U25" s="282"/>
      <c r="V25" s="283"/>
      <c r="X25" s="271"/>
      <c r="Y25" s="20" t="s">
        <v>52</v>
      </c>
      <c r="Z25" s="20"/>
    </row>
    <row r="26" spans="2:26" x14ac:dyDescent="0.15">
      <c r="B26" s="172"/>
      <c r="C26" s="173"/>
      <c r="D26" s="174"/>
      <c r="E26" s="174"/>
      <c r="F26" s="174"/>
      <c r="G26" s="174"/>
      <c r="H26" s="174"/>
      <c r="I26" s="214"/>
      <c r="J26" s="281"/>
      <c r="K26" s="282"/>
      <c r="L26" s="282"/>
      <c r="M26" s="282"/>
      <c r="N26" s="282"/>
      <c r="O26" s="282"/>
      <c r="P26" s="282"/>
      <c r="Q26" s="282"/>
      <c r="R26" s="282"/>
      <c r="S26" s="282"/>
      <c r="T26" s="282"/>
      <c r="U26" s="282"/>
      <c r="V26" s="283"/>
      <c r="X26" s="271"/>
      <c r="Y26" s="20" t="s">
        <v>53</v>
      </c>
      <c r="Z26" s="20"/>
    </row>
    <row r="27" spans="2:26" x14ac:dyDescent="0.15">
      <c r="B27" s="172"/>
      <c r="C27" s="173"/>
      <c r="D27" s="174"/>
      <c r="E27" s="174"/>
      <c r="F27" s="174"/>
      <c r="G27" s="174"/>
      <c r="H27" s="174"/>
      <c r="I27" s="215"/>
      <c r="J27" s="284"/>
      <c r="K27" s="285"/>
      <c r="L27" s="285"/>
      <c r="M27" s="285"/>
      <c r="N27" s="285"/>
      <c r="O27" s="285"/>
      <c r="P27" s="285"/>
      <c r="Q27" s="285"/>
      <c r="R27" s="285"/>
      <c r="S27" s="285"/>
      <c r="T27" s="285"/>
      <c r="U27" s="285"/>
      <c r="V27" s="286"/>
      <c r="X27" s="271"/>
      <c r="Y27" s="20" t="s">
        <v>54</v>
      </c>
      <c r="Z27" s="20"/>
    </row>
    <row r="28" spans="2:26" ht="15" customHeight="1" x14ac:dyDescent="0.15">
      <c r="B28" s="178" t="s">
        <v>77</v>
      </c>
      <c r="C28" s="242" t="s">
        <v>193</v>
      </c>
      <c r="D28" s="243"/>
      <c r="E28" s="189"/>
      <c r="F28" s="190"/>
      <c r="G28" s="190"/>
      <c r="H28" s="191"/>
      <c r="I28" s="195" t="s">
        <v>206</v>
      </c>
      <c r="J28" s="236"/>
      <c r="K28" s="237"/>
      <c r="L28" s="237"/>
      <c r="M28" s="237"/>
      <c r="N28" s="237"/>
      <c r="O28" s="237"/>
      <c r="P28" s="237"/>
      <c r="Q28" s="237"/>
      <c r="R28" s="237"/>
      <c r="S28" s="237"/>
      <c r="T28" s="237"/>
      <c r="U28" s="237"/>
      <c r="V28" s="238"/>
      <c r="X28" s="271"/>
      <c r="Y28" s="20" t="s">
        <v>55</v>
      </c>
      <c r="Z28" s="20"/>
    </row>
    <row r="29" spans="2:26" ht="22.5" customHeight="1" x14ac:dyDescent="0.15">
      <c r="B29" s="116"/>
      <c r="C29" s="274" t="s">
        <v>194</v>
      </c>
      <c r="D29" s="275"/>
      <c r="E29" s="289"/>
      <c r="F29" s="290"/>
      <c r="G29" s="290"/>
      <c r="H29" s="291"/>
      <c r="I29" s="298"/>
      <c r="J29" s="295"/>
      <c r="K29" s="296"/>
      <c r="L29" s="296"/>
      <c r="M29" s="296"/>
      <c r="N29" s="296"/>
      <c r="O29" s="296"/>
      <c r="P29" s="296"/>
      <c r="Q29" s="296"/>
      <c r="R29" s="296"/>
      <c r="S29" s="296"/>
      <c r="T29" s="296"/>
      <c r="U29" s="296"/>
      <c r="V29" s="297"/>
      <c r="X29" s="271"/>
      <c r="Y29" s="20" t="s">
        <v>56</v>
      </c>
      <c r="Z29" s="20"/>
    </row>
    <row r="30" spans="2:26" ht="37.5" customHeight="1" x14ac:dyDescent="0.15">
      <c r="B30" s="116"/>
      <c r="C30" s="276"/>
      <c r="D30" s="277"/>
      <c r="E30" s="292"/>
      <c r="F30" s="293"/>
      <c r="G30" s="293"/>
      <c r="H30" s="294"/>
      <c r="I30" s="35" t="s">
        <v>210</v>
      </c>
      <c r="J30" s="236"/>
      <c r="K30" s="237"/>
      <c r="L30" s="237"/>
      <c r="M30" s="237"/>
      <c r="N30" s="237"/>
      <c r="O30" s="237"/>
      <c r="P30" s="237"/>
      <c r="Q30" s="237"/>
      <c r="R30" s="237"/>
      <c r="S30" s="237"/>
      <c r="T30" s="237"/>
      <c r="U30" s="237"/>
      <c r="V30" s="238"/>
      <c r="X30" s="271"/>
      <c r="Y30" s="20" t="s">
        <v>57</v>
      </c>
      <c r="Z30" s="20"/>
    </row>
    <row r="31" spans="2:26" ht="18.75" customHeight="1" x14ac:dyDescent="0.15">
      <c r="B31" s="116"/>
      <c r="C31" s="242" t="s">
        <v>68</v>
      </c>
      <c r="D31" s="243"/>
      <c r="E31" s="131"/>
      <c r="F31" s="132"/>
      <c r="G31" s="132"/>
      <c r="H31" s="234"/>
      <c r="I31" s="195" t="s">
        <v>76</v>
      </c>
      <c r="J31" s="236"/>
      <c r="K31" s="237"/>
      <c r="L31" s="237"/>
      <c r="M31" s="237"/>
      <c r="N31" s="237"/>
      <c r="O31" s="237"/>
      <c r="P31" s="237"/>
      <c r="Q31" s="237"/>
      <c r="R31" s="237"/>
      <c r="S31" s="237"/>
      <c r="T31" s="237"/>
      <c r="U31" s="237"/>
      <c r="V31" s="238"/>
      <c r="X31" s="271"/>
      <c r="Y31" s="20" t="s">
        <v>58</v>
      </c>
      <c r="Z31" s="20"/>
    </row>
    <row r="32" spans="2:26" ht="18.75" customHeight="1" thickBot="1" x14ac:dyDescent="0.2">
      <c r="B32" s="179"/>
      <c r="C32" s="244"/>
      <c r="D32" s="245"/>
      <c r="E32" s="134"/>
      <c r="F32" s="135"/>
      <c r="G32" s="135"/>
      <c r="H32" s="235"/>
      <c r="I32" s="196"/>
      <c r="J32" s="239"/>
      <c r="K32" s="240"/>
      <c r="L32" s="240"/>
      <c r="M32" s="240"/>
      <c r="N32" s="240"/>
      <c r="O32" s="240"/>
      <c r="P32" s="240"/>
      <c r="Q32" s="240"/>
      <c r="R32" s="240"/>
      <c r="S32" s="240"/>
      <c r="T32" s="240"/>
      <c r="U32" s="240"/>
      <c r="V32" s="241"/>
      <c r="X32" s="271"/>
      <c r="Y32" s="20" t="s">
        <v>59</v>
      </c>
      <c r="Z32" s="20"/>
    </row>
    <row r="33" spans="2:26" x14ac:dyDescent="0.15">
      <c r="B33" s="92" t="s">
        <v>378</v>
      </c>
      <c r="C33" s="93"/>
      <c r="D33" s="93"/>
      <c r="E33" s="93"/>
      <c r="F33" s="93"/>
      <c r="G33" s="93"/>
      <c r="H33" s="93"/>
      <c r="I33" s="93"/>
      <c r="J33" s="93"/>
      <c r="K33" s="93"/>
      <c r="L33" s="93"/>
      <c r="M33" s="93"/>
      <c r="N33" s="93"/>
      <c r="O33" s="93"/>
      <c r="P33" s="93"/>
      <c r="Q33" s="93"/>
      <c r="R33" s="93"/>
      <c r="S33" s="93"/>
      <c r="T33" s="93"/>
      <c r="U33" s="93"/>
      <c r="V33" s="93"/>
      <c r="X33" s="271"/>
      <c r="Y33" s="20" t="s">
        <v>60</v>
      </c>
      <c r="Z33" s="20"/>
    </row>
    <row r="34" spans="2:26" ht="55.5" customHeight="1" x14ac:dyDescent="0.15">
      <c r="B34" s="97" t="s">
        <v>335</v>
      </c>
      <c r="C34" s="97"/>
      <c r="D34" s="97"/>
      <c r="E34" s="97"/>
      <c r="F34" s="97"/>
      <c r="G34" s="97"/>
      <c r="H34" s="97"/>
      <c r="I34" s="97"/>
      <c r="J34" s="97"/>
      <c r="K34" s="97"/>
      <c r="L34" s="97"/>
      <c r="M34" s="97"/>
      <c r="N34" s="97"/>
      <c r="O34" s="97"/>
      <c r="P34" s="97"/>
      <c r="Q34" s="97"/>
      <c r="R34" s="97"/>
      <c r="S34" s="97"/>
      <c r="T34" s="97"/>
      <c r="U34" s="97"/>
      <c r="V34" s="97"/>
      <c r="X34" s="32"/>
      <c r="Y34" s="20"/>
      <c r="Z34" s="20"/>
    </row>
    <row r="35" spans="2:26" x14ac:dyDescent="0.15">
      <c r="B35" s="197" t="s">
        <v>379</v>
      </c>
      <c r="C35" s="197"/>
      <c r="D35" s="197"/>
      <c r="E35" s="197"/>
      <c r="F35" s="197"/>
      <c r="G35" s="197"/>
      <c r="H35" s="197"/>
      <c r="I35" s="197"/>
      <c r="J35" s="197"/>
      <c r="K35" s="197"/>
      <c r="L35" s="197"/>
      <c r="M35" s="197"/>
      <c r="N35" s="197"/>
      <c r="O35" s="197"/>
      <c r="P35" s="197"/>
      <c r="Q35" s="197"/>
      <c r="R35" s="197"/>
      <c r="S35" s="197"/>
      <c r="T35" s="197"/>
      <c r="U35" s="197"/>
      <c r="V35" s="24"/>
      <c r="X35" s="37"/>
      <c r="Y35" s="20"/>
      <c r="Z35" s="20"/>
    </row>
    <row r="36" spans="2:26" ht="14.25" thickBot="1" x14ac:dyDescent="0.2">
      <c r="B36" s="198"/>
      <c r="C36" s="198"/>
      <c r="D36" s="198"/>
      <c r="E36" s="198"/>
      <c r="F36" s="198"/>
      <c r="G36" s="198"/>
      <c r="H36" s="198"/>
      <c r="I36" s="198"/>
      <c r="J36" s="198"/>
      <c r="K36" s="198"/>
      <c r="L36" s="198"/>
      <c r="M36" s="198"/>
      <c r="N36" s="198"/>
      <c r="O36" s="198"/>
      <c r="P36" s="198"/>
      <c r="Q36" s="198"/>
      <c r="R36" s="198"/>
      <c r="S36" s="198"/>
      <c r="T36" s="198"/>
      <c r="U36" s="198"/>
      <c r="V36" s="24"/>
    </row>
    <row r="37" spans="2:26" ht="21.75" customHeight="1" x14ac:dyDescent="0.15">
      <c r="B37" s="115" t="s">
        <v>69</v>
      </c>
      <c r="C37" s="40" t="s">
        <v>352</v>
      </c>
      <c r="D37" s="249"/>
      <c r="E37" s="249"/>
      <c r="F37" s="249"/>
      <c r="G37" s="249"/>
      <c r="H37" s="250"/>
      <c r="I37" s="192" t="s">
        <v>70</v>
      </c>
      <c r="J37" s="228"/>
      <c r="K37" s="229"/>
      <c r="L37" s="229"/>
      <c r="M37" s="229"/>
      <c r="N37" s="229"/>
      <c r="O37" s="229"/>
      <c r="P37" s="229"/>
      <c r="Q37" s="229"/>
      <c r="R37" s="229"/>
      <c r="S37" s="229"/>
      <c r="T37" s="229"/>
      <c r="U37" s="229"/>
      <c r="V37" s="230"/>
    </row>
    <row r="38" spans="2:26" ht="14.25" customHeight="1" x14ac:dyDescent="0.15">
      <c r="B38" s="116"/>
      <c r="C38" s="131"/>
      <c r="D38" s="132"/>
      <c r="E38" s="132"/>
      <c r="F38" s="132"/>
      <c r="G38" s="132"/>
      <c r="H38" s="133"/>
      <c r="I38" s="193"/>
      <c r="J38" s="231"/>
      <c r="K38" s="232"/>
      <c r="L38" s="232"/>
      <c r="M38" s="232"/>
      <c r="N38" s="232"/>
      <c r="O38" s="232"/>
      <c r="P38" s="232"/>
      <c r="Q38" s="232"/>
      <c r="R38" s="232"/>
      <c r="S38" s="232"/>
      <c r="T38" s="232"/>
      <c r="U38" s="232"/>
      <c r="V38" s="233"/>
    </row>
    <row r="39" spans="2:26" ht="15" customHeight="1" x14ac:dyDescent="0.15">
      <c r="B39" s="116"/>
      <c r="C39" s="131"/>
      <c r="D39" s="132"/>
      <c r="E39" s="132"/>
      <c r="F39" s="132"/>
      <c r="G39" s="132"/>
      <c r="H39" s="133"/>
      <c r="I39" s="194"/>
      <c r="J39" s="246" t="s">
        <v>207</v>
      </c>
      <c r="K39" s="247"/>
      <c r="L39" s="247"/>
      <c r="M39" s="247"/>
      <c r="N39" s="247"/>
      <c r="O39" s="247"/>
      <c r="P39" s="247"/>
      <c r="Q39" s="247"/>
      <c r="R39" s="247"/>
      <c r="S39" s="247"/>
      <c r="T39" s="247"/>
      <c r="U39" s="247"/>
      <c r="V39" s="248"/>
    </row>
    <row r="40" spans="2:26" ht="42.75" customHeight="1" thickBot="1" x14ac:dyDescent="0.2">
      <c r="B40" s="117"/>
      <c r="C40" s="134"/>
      <c r="D40" s="135"/>
      <c r="E40" s="135"/>
      <c r="F40" s="135"/>
      <c r="G40" s="135"/>
      <c r="H40" s="136"/>
      <c r="I40" s="33" t="s">
        <v>211</v>
      </c>
      <c r="J40" s="103"/>
      <c r="K40" s="103"/>
      <c r="L40" s="103"/>
      <c r="M40" s="103"/>
      <c r="N40" s="103"/>
      <c r="O40" s="103"/>
      <c r="P40" s="103"/>
      <c r="Q40" s="103"/>
      <c r="R40" s="103"/>
      <c r="S40" s="103"/>
      <c r="T40" s="104"/>
      <c r="U40" s="104"/>
      <c r="V40" s="105"/>
    </row>
    <row r="41" spans="2:26" x14ac:dyDescent="0.15">
      <c r="B41" s="13"/>
      <c r="C41" s="13"/>
      <c r="D41" s="13"/>
      <c r="E41" s="13"/>
      <c r="F41" s="13"/>
      <c r="G41" s="13"/>
      <c r="H41" s="13"/>
      <c r="I41" s="13"/>
      <c r="J41" s="13"/>
      <c r="K41" s="13"/>
      <c r="L41" s="13"/>
      <c r="M41" s="13"/>
      <c r="N41" s="13"/>
      <c r="O41" s="13"/>
      <c r="P41" s="13"/>
      <c r="Q41" s="13"/>
      <c r="R41" s="13"/>
    </row>
    <row r="42" spans="2:26" ht="14.25" thickBot="1" x14ac:dyDescent="0.2"/>
    <row r="43" spans="2:26" ht="18.75" customHeight="1" x14ac:dyDescent="0.15">
      <c r="B43" s="204" t="s">
        <v>1</v>
      </c>
      <c r="C43" s="125" t="s">
        <v>209</v>
      </c>
      <c r="D43" s="126"/>
      <c r="E43" s="126"/>
      <c r="F43" s="127"/>
      <c r="G43" s="98" t="s">
        <v>214</v>
      </c>
      <c r="H43" s="99"/>
      <c r="I43" s="94" t="s">
        <v>3</v>
      </c>
      <c r="J43" s="95"/>
      <c r="K43" s="95"/>
      <c r="L43" s="95"/>
      <c r="M43" s="96"/>
      <c r="N43" s="88" t="s">
        <v>203</v>
      </c>
      <c r="O43" s="88"/>
      <c r="P43" s="88"/>
      <c r="Q43" s="88"/>
      <c r="R43" s="89"/>
      <c r="S43" s="106" t="s">
        <v>204</v>
      </c>
      <c r="T43" s="107"/>
      <c r="U43" s="107"/>
      <c r="V43" s="108"/>
      <c r="X43" s="14" t="s">
        <v>19</v>
      </c>
    </row>
    <row r="44" spans="2:26" ht="18.75" customHeight="1" x14ac:dyDescent="0.15">
      <c r="B44" s="205"/>
      <c r="C44" s="128"/>
      <c r="D44" s="129"/>
      <c r="E44" s="129"/>
      <c r="F44" s="130"/>
      <c r="G44" s="100"/>
      <c r="H44" s="101"/>
      <c r="I44" s="85" t="s">
        <v>2</v>
      </c>
      <c r="J44" s="86"/>
      <c r="K44" s="86"/>
      <c r="L44" s="86"/>
      <c r="M44" s="87"/>
      <c r="N44" s="90"/>
      <c r="O44" s="90"/>
      <c r="P44" s="90"/>
      <c r="Q44" s="90"/>
      <c r="R44" s="91"/>
      <c r="S44" s="109"/>
      <c r="T44" s="110"/>
      <c r="U44" s="110"/>
      <c r="V44" s="111"/>
    </row>
    <row r="45" spans="2:26" ht="15" customHeight="1" x14ac:dyDescent="0.15">
      <c r="B45" s="150"/>
      <c r="C45" s="154" t="str">
        <f>IF(B45="","",IFERROR(VLOOKUP(B45,コースリスト!$A$1:$CJ$999,5,FALSE),"コース番号が間違っています"))</f>
        <v/>
      </c>
      <c r="D45" s="155"/>
      <c r="E45" s="155"/>
      <c r="F45" s="156"/>
      <c r="G45" s="45" t="str">
        <f>IF($B45="","",IFERROR(Y103,"エラー"))</f>
        <v/>
      </c>
      <c r="H45" s="46"/>
      <c r="I45" s="122"/>
      <c r="J45" s="123"/>
      <c r="K45" s="123"/>
      <c r="L45" s="124"/>
      <c r="M45" s="34" t="s">
        <v>208</v>
      </c>
      <c r="N45" s="62"/>
      <c r="O45" s="62"/>
      <c r="P45" s="62"/>
      <c r="Q45" s="62"/>
      <c r="R45" s="63"/>
      <c r="S45" s="51"/>
      <c r="T45" s="52"/>
      <c r="U45" s="52"/>
      <c r="V45" s="53"/>
      <c r="X45" s="15"/>
      <c r="Y45" s="15"/>
    </row>
    <row r="46" spans="2:26" ht="15" customHeight="1" x14ac:dyDescent="0.15">
      <c r="B46" s="150"/>
      <c r="C46" s="157"/>
      <c r="D46" s="158"/>
      <c r="E46" s="158"/>
      <c r="F46" s="159"/>
      <c r="G46" s="47"/>
      <c r="H46" s="48"/>
      <c r="I46" s="70"/>
      <c r="J46" s="70"/>
      <c r="K46" s="70"/>
      <c r="L46" s="70"/>
      <c r="M46" s="60"/>
      <c r="N46" s="64"/>
      <c r="O46" s="64"/>
      <c r="P46" s="64"/>
      <c r="Q46" s="64"/>
      <c r="R46" s="65"/>
      <c r="S46" s="54"/>
      <c r="T46" s="55"/>
      <c r="U46" s="55"/>
      <c r="V46" s="56"/>
      <c r="X46" s="15"/>
      <c r="Y46" s="15"/>
    </row>
    <row r="47" spans="2:26" ht="15" customHeight="1" x14ac:dyDescent="0.15">
      <c r="B47" s="150"/>
      <c r="C47" s="160"/>
      <c r="D47" s="161"/>
      <c r="E47" s="161"/>
      <c r="F47" s="162"/>
      <c r="G47" s="49"/>
      <c r="H47" s="50"/>
      <c r="I47" s="102"/>
      <c r="J47" s="102"/>
      <c r="K47" s="102"/>
      <c r="L47" s="102"/>
      <c r="M47" s="72"/>
      <c r="N47" s="68"/>
      <c r="O47" s="68"/>
      <c r="P47" s="68"/>
      <c r="Q47" s="68"/>
      <c r="R47" s="69"/>
      <c r="S47" s="57"/>
      <c r="T47" s="58"/>
      <c r="U47" s="58"/>
      <c r="V47" s="59"/>
      <c r="X47" s="15"/>
      <c r="Y47" s="15"/>
    </row>
    <row r="48" spans="2:26" ht="15" customHeight="1" x14ac:dyDescent="0.15">
      <c r="B48" s="149"/>
      <c r="C48" s="137" t="str">
        <f>IF(B48="","",IFERROR(VLOOKUP(B48,コースリスト!$A$1:$CJ$999,5,FALSE),"コース番号が間違っています"))</f>
        <v/>
      </c>
      <c r="D48" s="138"/>
      <c r="E48" s="138"/>
      <c r="F48" s="139"/>
      <c r="G48" s="45" t="str">
        <f>IF($B48="","",IFERROR(Y106,"エラー"))</f>
        <v/>
      </c>
      <c r="H48" s="46"/>
      <c r="I48" s="43"/>
      <c r="J48" s="44"/>
      <c r="K48" s="44"/>
      <c r="L48" s="44"/>
      <c r="M48" s="34" t="s">
        <v>208</v>
      </c>
      <c r="N48" s="62"/>
      <c r="O48" s="62"/>
      <c r="P48" s="62"/>
      <c r="Q48" s="62"/>
      <c r="R48" s="63"/>
      <c r="S48" s="51"/>
      <c r="T48" s="52"/>
      <c r="U48" s="52"/>
      <c r="V48" s="53"/>
      <c r="X48" s="15"/>
      <c r="Y48" s="15"/>
    </row>
    <row r="49" spans="2:28" ht="15" customHeight="1" x14ac:dyDescent="0.15">
      <c r="B49" s="150"/>
      <c r="C49" s="140"/>
      <c r="D49" s="141"/>
      <c r="E49" s="141"/>
      <c r="F49" s="142"/>
      <c r="G49" s="47"/>
      <c r="H49" s="48"/>
      <c r="I49" s="70"/>
      <c r="J49" s="70"/>
      <c r="K49" s="70"/>
      <c r="L49" s="70"/>
      <c r="M49" s="60"/>
      <c r="N49" s="64"/>
      <c r="O49" s="64"/>
      <c r="P49" s="64"/>
      <c r="Q49" s="64"/>
      <c r="R49" s="65"/>
      <c r="S49" s="54"/>
      <c r="T49" s="55"/>
      <c r="U49" s="55"/>
      <c r="V49" s="56"/>
      <c r="X49" s="15"/>
      <c r="Y49" s="15"/>
    </row>
    <row r="50" spans="2:28" ht="15" customHeight="1" x14ac:dyDescent="0.15">
      <c r="B50" s="150"/>
      <c r="C50" s="143"/>
      <c r="D50" s="144"/>
      <c r="E50" s="144"/>
      <c r="F50" s="145"/>
      <c r="G50" s="49"/>
      <c r="H50" s="50"/>
      <c r="I50" s="102"/>
      <c r="J50" s="102"/>
      <c r="K50" s="102"/>
      <c r="L50" s="102"/>
      <c r="M50" s="72"/>
      <c r="N50" s="68"/>
      <c r="O50" s="68"/>
      <c r="P50" s="68"/>
      <c r="Q50" s="68"/>
      <c r="R50" s="69"/>
      <c r="S50" s="57"/>
      <c r="T50" s="58"/>
      <c r="U50" s="58"/>
      <c r="V50" s="59"/>
      <c r="X50" s="15"/>
      <c r="Y50" s="15"/>
    </row>
    <row r="51" spans="2:28" ht="15" customHeight="1" x14ac:dyDescent="0.15">
      <c r="B51" s="112"/>
      <c r="C51" s="137" t="str">
        <f>IF(B51="","",IFERROR(VLOOKUP(B51,コースリスト!$A$1:$CJ$999,5,FALSE),"コース番号が間違っています"))</f>
        <v/>
      </c>
      <c r="D51" s="138"/>
      <c r="E51" s="138"/>
      <c r="F51" s="139"/>
      <c r="G51" s="45" t="str">
        <f>IF($B51="","",IFERROR(Y109,"エラー"))</f>
        <v/>
      </c>
      <c r="H51" s="118"/>
      <c r="I51" s="43"/>
      <c r="J51" s="44"/>
      <c r="K51" s="44"/>
      <c r="L51" s="44"/>
      <c r="M51" s="34" t="s">
        <v>208</v>
      </c>
      <c r="N51" s="62"/>
      <c r="O51" s="62"/>
      <c r="P51" s="62"/>
      <c r="Q51" s="62"/>
      <c r="R51" s="63"/>
      <c r="S51" s="51"/>
      <c r="T51" s="52"/>
      <c r="U51" s="52"/>
      <c r="V51" s="53"/>
      <c r="X51" s="15"/>
      <c r="Y51" s="15"/>
    </row>
    <row r="52" spans="2:28" ht="15" customHeight="1" x14ac:dyDescent="0.15">
      <c r="B52" s="113"/>
      <c r="C52" s="140"/>
      <c r="D52" s="141"/>
      <c r="E52" s="141"/>
      <c r="F52" s="142"/>
      <c r="G52" s="47"/>
      <c r="H52" s="119"/>
      <c r="I52" s="70"/>
      <c r="J52" s="70"/>
      <c r="K52" s="70"/>
      <c r="L52" s="70"/>
      <c r="M52" s="60"/>
      <c r="N52" s="64"/>
      <c r="O52" s="64"/>
      <c r="P52" s="64"/>
      <c r="Q52" s="64"/>
      <c r="R52" s="65"/>
      <c r="S52" s="54"/>
      <c r="T52" s="55"/>
      <c r="U52" s="55"/>
      <c r="V52" s="56"/>
    </row>
    <row r="53" spans="2:28" ht="15" customHeight="1" thickBot="1" x14ac:dyDescent="0.2">
      <c r="B53" s="114"/>
      <c r="C53" s="151"/>
      <c r="D53" s="152"/>
      <c r="E53" s="152"/>
      <c r="F53" s="153"/>
      <c r="G53" s="120"/>
      <c r="H53" s="121"/>
      <c r="I53" s="71"/>
      <c r="J53" s="71"/>
      <c r="K53" s="71"/>
      <c r="L53" s="71"/>
      <c r="M53" s="61"/>
      <c r="N53" s="66"/>
      <c r="O53" s="66"/>
      <c r="P53" s="66"/>
      <c r="Q53" s="66"/>
      <c r="R53" s="67"/>
      <c r="S53" s="146"/>
      <c r="T53" s="147"/>
      <c r="U53" s="147"/>
      <c r="V53" s="148"/>
    </row>
    <row r="54" spans="2:28" ht="13.5" customHeight="1" x14ac:dyDescent="0.15"/>
    <row r="55" spans="2:28" ht="14.25" customHeight="1" x14ac:dyDescent="0.15">
      <c r="B55" s="28" t="s">
        <v>187</v>
      </c>
      <c r="C55" s="10"/>
      <c r="D55" s="10"/>
      <c r="E55" s="10"/>
      <c r="F55" s="10"/>
      <c r="G55" s="10"/>
      <c r="H55" s="10"/>
      <c r="I55" s="10"/>
      <c r="J55" s="10"/>
      <c r="K55" s="10"/>
      <c r="L55" s="10"/>
      <c r="M55" s="10"/>
      <c r="N55" s="10"/>
      <c r="O55" s="10"/>
      <c r="P55" s="10"/>
      <c r="Q55" s="10"/>
      <c r="R55" s="10"/>
      <c r="S55" s="10"/>
      <c r="T55" s="10"/>
      <c r="U55" s="10"/>
      <c r="V55" s="10"/>
    </row>
    <row r="56" spans="2:28" ht="13.5" customHeight="1" x14ac:dyDescent="0.15">
      <c r="B56" s="29" t="s">
        <v>188</v>
      </c>
      <c r="D56" s="7"/>
      <c r="E56" s="7"/>
      <c r="F56" s="7"/>
      <c r="G56" s="7"/>
      <c r="I56" s="11"/>
      <c r="J56" s="11"/>
      <c r="K56" s="11"/>
      <c r="L56" s="11"/>
      <c r="M56" s="11"/>
      <c r="N56" s="11"/>
      <c r="O56" s="11"/>
      <c r="P56" s="11"/>
      <c r="Q56" s="11"/>
      <c r="R56" s="11"/>
      <c r="S56" s="11"/>
    </row>
    <row r="57" spans="2:28" ht="13.5" customHeight="1" x14ac:dyDescent="0.15">
      <c r="B57" s="28" t="s">
        <v>382</v>
      </c>
      <c r="D57" s="7"/>
      <c r="E57" s="7"/>
      <c r="F57" s="7"/>
      <c r="G57" s="7"/>
      <c r="I57" s="11"/>
      <c r="J57" s="11"/>
      <c r="K57" s="11"/>
      <c r="L57" s="11"/>
      <c r="M57" s="11"/>
      <c r="N57" s="11"/>
      <c r="O57" s="11"/>
      <c r="P57" s="11"/>
      <c r="Q57" s="11"/>
      <c r="R57" s="11"/>
      <c r="S57" s="11"/>
    </row>
    <row r="58" spans="2:28" ht="13.5" customHeight="1" x14ac:dyDescent="0.15">
      <c r="B58" s="28" t="s">
        <v>189</v>
      </c>
      <c r="D58" s="7"/>
      <c r="E58" s="7"/>
      <c r="F58" s="7"/>
      <c r="G58" s="7"/>
      <c r="I58" s="11"/>
      <c r="J58" s="11"/>
      <c r="K58" s="11"/>
      <c r="L58" s="11"/>
      <c r="M58" s="11"/>
      <c r="N58" s="11"/>
      <c r="O58" s="11"/>
      <c r="P58" s="11"/>
      <c r="Q58" s="11"/>
      <c r="R58" s="11"/>
      <c r="S58" s="11"/>
    </row>
    <row r="59" spans="2:28" ht="13.5" customHeight="1" x14ac:dyDescent="0.15">
      <c r="B59" s="28" t="s">
        <v>190</v>
      </c>
      <c r="D59" s="7"/>
      <c r="E59" s="7"/>
      <c r="F59" s="7"/>
      <c r="G59" s="7"/>
      <c r="I59" s="11"/>
      <c r="J59" s="11"/>
      <c r="K59" s="11"/>
      <c r="L59" s="11"/>
      <c r="M59" s="11"/>
      <c r="N59" s="11"/>
      <c r="O59" s="11"/>
      <c r="P59" s="11"/>
      <c r="Q59" s="11"/>
      <c r="R59" s="11"/>
      <c r="S59" s="11"/>
    </row>
    <row r="60" spans="2:28" ht="13.5" customHeight="1" thickBot="1" x14ac:dyDescent="0.2"/>
    <row r="61" spans="2:28" ht="14.25" customHeight="1" x14ac:dyDescent="0.15">
      <c r="B61" s="180" t="s">
        <v>380</v>
      </c>
      <c r="C61" s="181"/>
      <c r="D61" s="181"/>
      <c r="E61" s="181"/>
      <c r="F61" s="181"/>
      <c r="G61" s="181"/>
      <c r="H61" s="181"/>
      <c r="I61" s="181"/>
      <c r="J61" s="181"/>
      <c r="K61" s="181"/>
      <c r="L61" s="181"/>
      <c r="M61" s="181"/>
      <c r="N61" s="181"/>
      <c r="O61" s="181"/>
      <c r="P61" s="181"/>
      <c r="Q61" s="181"/>
      <c r="R61" s="181"/>
      <c r="S61" s="181"/>
      <c r="T61" s="181"/>
      <c r="U61" s="181"/>
      <c r="V61" s="182"/>
      <c r="AB61" s="16"/>
    </row>
    <row r="62" spans="2:28" ht="19.5" customHeight="1" x14ac:dyDescent="0.15">
      <c r="B62" s="183"/>
      <c r="C62" s="184"/>
      <c r="D62" s="184"/>
      <c r="E62" s="184"/>
      <c r="F62" s="184"/>
      <c r="G62" s="184"/>
      <c r="H62" s="184"/>
      <c r="I62" s="184"/>
      <c r="J62" s="184"/>
      <c r="K62" s="184"/>
      <c r="L62" s="184"/>
      <c r="M62" s="184"/>
      <c r="N62" s="184"/>
      <c r="O62" s="184"/>
      <c r="P62" s="184"/>
      <c r="Q62" s="184"/>
      <c r="R62" s="184"/>
      <c r="S62" s="184"/>
      <c r="T62" s="184"/>
      <c r="U62" s="184"/>
      <c r="V62" s="185"/>
    </row>
    <row r="63" spans="2:28" ht="19.5" customHeight="1" thickBot="1" x14ac:dyDescent="0.2">
      <c r="B63" s="186"/>
      <c r="C63" s="187"/>
      <c r="D63" s="187"/>
      <c r="E63" s="187"/>
      <c r="F63" s="187"/>
      <c r="G63" s="187"/>
      <c r="H63" s="187"/>
      <c r="I63" s="187"/>
      <c r="J63" s="187"/>
      <c r="K63" s="187"/>
      <c r="L63" s="187"/>
      <c r="M63" s="187"/>
      <c r="N63" s="187"/>
      <c r="O63" s="187"/>
      <c r="P63" s="187"/>
      <c r="Q63" s="187"/>
      <c r="R63" s="187"/>
      <c r="S63" s="187"/>
      <c r="T63" s="187"/>
      <c r="U63" s="187"/>
      <c r="V63" s="188"/>
    </row>
    <row r="64" spans="2:28" x14ac:dyDescent="0.15">
      <c r="B64" s="97" t="s">
        <v>381</v>
      </c>
      <c r="C64" s="171"/>
      <c r="D64" s="171"/>
      <c r="E64" s="171"/>
      <c r="F64" s="171"/>
      <c r="G64" s="171"/>
      <c r="H64" s="171"/>
      <c r="I64" s="171"/>
      <c r="J64" s="171"/>
      <c r="K64" s="171"/>
      <c r="L64" s="171"/>
      <c r="M64" s="171"/>
      <c r="N64" s="171"/>
      <c r="O64" s="171"/>
      <c r="P64" s="171"/>
      <c r="Q64" s="171"/>
      <c r="R64" s="171"/>
      <c r="S64" s="171"/>
      <c r="T64" s="171"/>
      <c r="U64" s="171"/>
      <c r="V64" s="171"/>
    </row>
    <row r="65" spans="2:23" ht="14.25" thickBot="1" x14ac:dyDescent="0.2">
      <c r="B65" s="26"/>
      <c r="C65" s="27"/>
      <c r="D65" s="27"/>
      <c r="E65" s="27"/>
      <c r="F65" s="27"/>
      <c r="G65" s="27"/>
      <c r="H65" s="27"/>
      <c r="I65" s="27"/>
      <c r="J65" s="27"/>
      <c r="K65" s="27"/>
      <c r="L65" s="27"/>
      <c r="M65" s="27"/>
      <c r="N65" s="27"/>
      <c r="O65" s="27"/>
      <c r="P65" s="27"/>
      <c r="Q65" s="27"/>
      <c r="R65" s="27"/>
      <c r="S65" s="27"/>
      <c r="T65" s="27"/>
      <c r="U65" s="27"/>
      <c r="V65" s="27"/>
    </row>
    <row r="66" spans="2:23" ht="13.5" customHeight="1" x14ac:dyDescent="0.15">
      <c r="B66" s="251" t="s">
        <v>20</v>
      </c>
      <c r="C66" s="249"/>
      <c r="D66" s="249"/>
      <c r="E66" s="249"/>
      <c r="F66" s="249"/>
      <c r="G66" s="249"/>
      <c r="H66" s="249"/>
      <c r="I66" s="249"/>
      <c r="J66" s="249"/>
      <c r="K66" s="249"/>
      <c r="L66" s="249"/>
      <c r="M66" s="249"/>
      <c r="N66" s="249"/>
      <c r="O66" s="249"/>
      <c r="P66" s="249"/>
      <c r="Q66" s="249"/>
      <c r="R66" s="249"/>
      <c r="S66" s="249"/>
      <c r="T66" s="249"/>
      <c r="U66" s="249"/>
      <c r="V66" s="250"/>
    </row>
    <row r="67" spans="2:23" ht="10.5" customHeight="1" x14ac:dyDescent="0.15">
      <c r="B67" s="252"/>
      <c r="C67" s="253"/>
      <c r="D67" s="253"/>
      <c r="E67" s="253"/>
      <c r="F67" s="253"/>
      <c r="G67" s="253"/>
      <c r="H67" s="253"/>
      <c r="I67" s="253"/>
      <c r="J67" s="253"/>
      <c r="K67" s="253"/>
      <c r="L67" s="253"/>
      <c r="M67" s="253"/>
      <c r="N67" s="253"/>
      <c r="O67" s="253"/>
      <c r="P67" s="253"/>
      <c r="Q67" s="253"/>
      <c r="R67" s="253"/>
      <c r="S67" s="253"/>
      <c r="T67" s="253"/>
      <c r="U67" s="253"/>
      <c r="V67" s="254"/>
    </row>
    <row r="68" spans="2:23" ht="10.5" customHeight="1" x14ac:dyDescent="0.15">
      <c r="B68" s="252"/>
      <c r="C68" s="253"/>
      <c r="D68" s="253"/>
      <c r="E68" s="253"/>
      <c r="F68" s="253"/>
      <c r="G68" s="253"/>
      <c r="H68" s="253"/>
      <c r="I68" s="253"/>
      <c r="J68" s="253"/>
      <c r="K68" s="253"/>
      <c r="L68" s="253"/>
      <c r="M68" s="253"/>
      <c r="N68" s="253"/>
      <c r="O68" s="253"/>
      <c r="P68" s="253"/>
      <c r="Q68" s="253"/>
      <c r="R68" s="253"/>
      <c r="S68" s="253"/>
      <c r="T68" s="253"/>
      <c r="U68" s="253"/>
      <c r="V68" s="254"/>
    </row>
    <row r="69" spans="2:23" x14ac:dyDescent="0.15">
      <c r="B69" s="252"/>
      <c r="C69" s="253"/>
      <c r="D69" s="253"/>
      <c r="E69" s="253"/>
      <c r="F69" s="253"/>
      <c r="G69" s="253"/>
      <c r="H69" s="253"/>
      <c r="I69" s="253"/>
      <c r="J69" s="253"/>
      <c r="K69" s="253"/>
      <c r="L69" s="253"/>
      <c r="M69" s="253"/>
      <c r="N69" s="253"/>
      <c r="O69" s="253"/>
      <c r="P69" s="253"/>
      <c r="Q69" s="253"/>
      <c r="R69" s="253"/>
      <c r="S69" s="253"/>
      <c r="T69" s="253"/>
      <c r="U69" s="253"/>
      <c r="V69" s="254"/>
    </row>
    <row r="70" spans="2:23" x14ac:dyDescent="0.15">
      <c r="B70" s="252"/>
      <c r="C70" s="253"/>
      <c r="D70" s="253"/>
      <c r="E70" s="253"/>
      <c r="F70" s="253"/>
      <c r="G70" s="253"/>
      <c r="H70" s="253"/>
      <c r="I70" s="253"/>
      <c r="J70" s="253"/>
      <c r="K70" s="253"/>
      <c r="L70" s="253"/>
      <c r="M70" s="253"/>
      <c r="N70" s="253"/>
      <c r="O70" s="253"/>
      <c r="P70" s="253"/>
      <c r="Q70" s="253"/>
      <c r="R70" s="253"/>
      <c r="S70" s="253"/>
      <c r="T70" s="253"/>
      <c r="U70" s="253"/>
      <c r="V70" s="254"/>
    </row>
    <row r="71" spans="2:23" ht="15.75" customHeight="1" thickBot="1" x14ac:dyDescent="0.2">
      <c r="B71" s="255"/>
      <c r="C71" s="256"/>
      <c r="D71" s="256"/>
      <c r="E71" s="256"/>
      <c r="F71" s="256"/>
      <c r="G71" s="256"/>
      <c r="H71" s="256"/>
      <c r="I71" s="256"/>
      <c r="J71" s="256"/>
      <c r="K71" s="256"/>
      <c r="L71" s="256"/>
      <c r="M71" s="256"/>
      <c r="N71" s="256"/>
      <c r="O71" s="256"/>
      <c r="P71" s="256"/>
      <c r="Q71" s="256"/>
      <c r="R71" s="256"/>
      <c r="S71" s="256"/>
      <c r="T71" s="256"/>
      <c r="U71" s="256"/>
      <c r="V71" s="257"/>
    </row>
    <row r="72" spans="2:23" x14ac:dyDescent="0.15">
      <c r="B72" s="17"/>
      <c r="C72" s="17"/>
      <c r="D72" s="17"/>
      <c r="E72" s="17"/>
      <c r="F72" s="17"/>
      <c r="G72" s="17"/>
      <c r="H72" s="17"/>
      <c r="I72" s="17"/>
      <c r="J72" s="17"/>
      <c r="K72" s="17"/>
      <c r="L72" s="17"/>
      <c r="M72" s="17"/>
      <c r="N72" s="17"/>
      <c r="O72" s="17"/>
      <c r="P72" s="17"/>
      <c r="Q72" s="17"/>
      <c r="R72" s="17"/>
      <c r="S72" s="17"/>
      <c r="T72" s="17"/>
      <c r="U72" s="17"/>
      <c r="V72" s="17"/>
    </row>
    <row r="73" spans="2:23" x14ac:dyDescent="0.15">
      <c r="B73" s="18" t="s">
        <v>182</v>
      </c>
      <c r="C73" s="18"/>
      <c r="D73" s="18"/>
      <c r="E73" s="18"/>
      <c r="F73" s="18"/>
      <c r="G73" s="18"/>
      <c r="H73" s="18"/>
      <c r="I73" s="18"/>
      <c r="J73" s="18"/>
      <c r="K73" s="18"/>
      <c r="L73" s="18"/>
      <c r="M73" s="18"/>
      <c r="N73" s="18"/>
      <c r="O73" s="18"/>
      <c r="P73" s="18"/>
      <c r="Q73" s="18"/>
      <c r="R73" s="18"/>
      <c r="S73" s="18"/>
      <c r="T73" s="18"/>
      <c r="U73" s="18"/>
      <c r="V73" s="18"/>
    </row>
    <row r="74" spans="2:23" x14ac:dyDescent="0.15">
      <c r="B74" s="171" t="s">
        <v>183</v>
      </c>
      <c r="C74" s="171"/>
      <c r="D74" s="171"/>
      <c r="E74" s="171"/>
      <c r="F74" s="171"/>
      <c r="G74" s="171"/>
      <c r="H74" s="171"/>
      <c r="I74" s="171"/>
      <c r="J74" s="171"/>
      <c r="K74" s="171"/>
      <c r="L74" s="171"/>
      <c r="M74" s="171"/>
      <c r="N74" s="171"/>
      <c r="O74" s="171"/>
      <c r="P74" s="171"/>
      <c r="Q74" s="171"/>
      <c r="R74" s="171"/>
      <c r="S74" s="171"/>
      <c r="T74" s="171"/>
      <c r="U74" s="171"/>
      <c r="V74" s="171"/>
      <c r="W74" s="8"/>
    </row>
    <row r="75" spans="2:23" x14ac:dyDescent="0.15">
      <c r="B75" s="171" t="s">
        <v>185</v>
      </c>
      <c r="C75" s="171"/>
      <c r="D75" s="171"/>
      <c r="E75" s="171"/>
      <c r="F75" s="171"/>
      <c r="G75" s="171"/>
      <c r="H75" s="171"/>
      <c r="I75" s="171"/>
      <c r="J75" s="171"/>
      <c r="K75" s="171"/>
      <c r="L75" s="171"/>
      <c r="M75" s="171"/>
      <c r="N75" s="171"/>
      <c r="O75" s="171"/>
      <c r="P75" s="171"/>
      <c r="Q75" s="171"/>
      <c r="R75" s="171"/>
      <c r="S75" s="171"/>
      <c r="T75" s="171"/>
      <c r="U75" s="171"/>
      <c r="V75" s="171"/>
    </row>
    <row r="76" spans="2:23" x14ac:dyDescent="0.15">
      <c r="B76" s="171" t="s">
        <v>184</v>
      </c>
      <c r="C76" s="171"/>
      <c r="D76" s="171"/>
      <c r="E76" s="171"/>
      <c r="F76" s="171"/>
      <c r="G76" s="171"/>
      <c r="H76" s="171"/>
      <c r="I76" s="171"/>
      <c r="J76" s="171"/>
      <c r="K76" s="171"/>
      <c r="L76" s="171"/>
      <c r="M76" s="171"/>
      <c r="N76" s="171"/>
      <c r="O76" s="171"/>
      <c r="P76" s="171"/>
      <c r="Q76" s="171"/>
      <c r="R76" s="171"/>
      <c r="S76" s="171"/>
      <c r="T76" s="171"/>
      <c r="U76" s="171"/>
      <c r="V76" s="171"/>
    </row>
    <row r="77" spans="2:23" x14ac:dyDescent="0.15">
      <c r="B77" s="171" t="s">
        <v>186</v>
      </c>
      <c r="C77" s="171"/>
      <c r="D77" s="171"/>
      <c r="E77" s="171"/>
      <c r="F77" s="171"/>
      <c r="G77" s="171"/>
      <c r="H77" s="171"/>
      <c r="I77" s="171"/>
      <c r="J77" s="171"/>
      <c r="K77" s="171"/>
      <c r="L77" s="171"/>
      <c r="M77" s="171"/>
      <c r="N77" s="171"/>
      <c r="O77" s="171"/>
      <c r="P77" s="171"/>
      <c r="Q77" s="171"/>
      <c r="R77" s="171"/>
      <c r="S77" s="171"/>
      <c r="T77" s="171"/>
      <c r="U77" s="171"/>
      <c r="V77" s="171"/>
    </row>
    <row r="103" spans="24:25" x14ac:dyDescent="0.15">
      <c r="X103" s="15" t="str">
        <f>IFERROR(VLOOKUP($B45,コースリスト!$A$1:$CJ$999,6,FALSE),"  月　日")</f>
        <v xml:space="preserve">  月　日</v>
      </c>
      <c r="Y103" s="15" t="e">
        <f>LEFT(X103,(FIND("、",X103)-1))</f>
        <v>#VALUE!</v>
      </c>
    </row>
    <row r="104" spans="24:25" x14ac:dyDescent="0.15">
      <c r="X104" s="15"/>
      <c r="Y104" s="15"/>
    </row>
    <row r="105" spans="24:25" x14ac:dyDescent="0.15">
      <c r="X105" s="15"/>
      <c r="Y105" s="15"/>
    </row>
    <row r="106" spans="24:25" x14ac:dyDescent="0.15">
      <c r="X106" s="15" t="str">
        <f>IFERROR(VLOOKUP($B48,コースリスト!$A$1:$CJ$999,6,FALSE),"  月　日")</f>
        <v xml:space="preserve">  月　日</v>
      </c>
      <c r="Y106" s="15" t="e">
        <f>LEFT(X106,(FIND("、",X106)-1))</f>
        <v>#VALUE!</v>
      </c>
    </row>
    <row r="107" spans="24:25" x14ac:dyDescent="0.15">
      <c r="X107" s="15"/>
      <c r="Y107" s="15"/>
    </row>
    <row r="108" spans="24:25" x14ac:dyDescent="0.15">
      <c r="X108" s="15"/>
      <c r="Y108" s="15"/>
    </row>
    <row r="109" spans="24:25" x14ac:dyDescent="0.15">
      <c r="X109" s="15" t="str">
        <f>IFERROR(VLOOKUP($B51,コースリスト!$A$1:$CJ$999,6,FALSE),"  月　日")</f>
        <v xml:space="preserve">  月　日</v>
      </c>
      <c r="Y109" s="15" t="e">
        <f>LEFT(X109,(FIND("、",X109)-1))</f>
        <v>#VALUE!</v>
      </c>
    </row>
    <row r="110" spans="24:25" x14ac:dyDescent="0.15">
      <c r="X110" s="15"/>
      <c r="Y110" s="15"/>
    </row>
  </sheetData>
  <sheetProtection algorithmName="SHA-512" hashValue="PRjXPW/tAhI9WAOcWSQPTJxXYedWJe5blRLdc91BA63a7ngp66KZyVnVq5aKQTpzT1F+Ft7Z/1X/k7xIBsYhqA==" saltValue="+qWoq/mlmD3IF+6a/nCHjw==" spinCount="100000" sheet="1" selectLockedCells="1"/>
  <protectedRanges>
    <protectedRange sqref="J37:V40" name="会社6"/>
    <protectedRange sqref="J22" name="会社5"/>
    <protectedRange sqref="D28:G33" name="会社3"/>
    <protectedRange sqref="C37:G40" name="個人1"/>
    <protectedRange sqref="J37:V40" name="個人2"/>
    <protectedRange sqref="C17:H19" name="会社情報1"/>
    <protectedRange sqref="C20:H27" name="会社2"/>
    <protectedRange sqref="U28:U29 U31:U32" name="会社8"/>
    <protectedRange sqref="I33" name="会社9"/>
  </protectedRanges>
  <mergeCells count="88">
    <mergeCell ref="B20:B21"/>
    <mergeCell ref="J24:V27"/>
    <mergeCell ref="C20:H21"/>
    <mergeCell ref="J21:V21"/>
    <mergeCell ref="E29:H30"/>
    <mergeCell ref="J28:V29"/>
    <mergeCell ref="J30:V30"/>
    <mergeCell ref="I28:I29"/>
    <mergeCell ref="J22:V23"/>
    <mergeCell ref="I22:I23"/>
    <mergeCell ref="X14:X33"/>
    <mergeCell ref="D24:H24"/>
    <mergeCell ref="C29:D30"/>
    <mergeCell ref="B77:V77"/>
    <mergeCell ref="B76:V76"/>
    <mergeCell ref="B75:V75"/>
    <mergeCell ref="B74:V74"/>
    <mergeCell ref="B66:V71"/>
    <mergeCell ref="B1:V1"/>
    <mergeCell ref="B43:B44"/>
    <mergeCell ref="B45:B47"/>
    <mergeCell ref="J15:V16"/>
    <mergeCell ref="I17:I21"/>
    <mergeCell ref="B10:H11"/>
    <mergeCell ref="I24:I27"/>
    <mergeCell ref="J20:V20"/>
    <mergeCell ref="J17:V19"/>
    <mergeCell ref="J37:V38"/>
    <mergeCell ref="E31:H32"/>
    <mergeCell ref="J31:V32"/>
    <mergeCell ref="C28:D28"/>
    <mergeCell ref="C31:D32"/>
    <mergeCell ref="J39:V39"/>
    <mergeCell ref="D37:H37"/>
    <mergeCell ref="B3:V3"/>
    <mergeCell ref="C22:H23"/>
    <mergeCell ref="B64:V64"/>
    <mergeCell ref="B24:B27"/>
    <mergeCell ref="C25:H27"/>
    <mergeCell ref="B22:B23"/>
    <mergeCell ref="B14:H16"/>
    <mergeCell ref="P14:V14"/>
    <mergeCell ref="B28:B32"/>
    <mergeCell ref="B61:V61"/>
    <mergeCell ref="B62:V63"/>
    <mergeCell ref="E28:H28"/>
    <mergeCell ref="I37:I39"/>
    <mergeCell ref="I31:I32"/>
    <mergeCell ref="B35:U36"/>
    <mergeCell ref="C18:H19"/>
    <mergeCell ref="B51:B53"/>
    <mergeCell ref="G45:H47"/>
    <mergeCell ref="B37:B40"/>
    <mergeCell ref="I51:L51"/>
    <mergeCell ref="G51:H53"/>
    <mergeCell ref="I45:L45"/>
    <mergeCell ref="I49:L50"/>
    <mergeCell ref="C43:F44"/>
    <mergeCell ref="C38:H40"/>
    <mergeCell ref="C48:F50"/>
    <mergeCell ref="B48:B50"/>
    <mergeCell ref="C51:F53"/>
    <mergeCell ref="C45:F47"/>
    <mergeCell ref="K8:M9"/>
    <mergeCell ref="N8:V9"/>
    <mergeCell ref="N45:R47"/>
    <mergeCell ref="I44:M44"/>
    <mergeCell ref="N43:R44"/>
    <mergeCell ref="B33:V33"/>
    <mergeCell ref="I43:M43"/>
    <mergeCell ref="B34:V34"/>
    <mergeCell ref="S45:V47"/>
    <mergeCell ref="G43:H44"/>
    <mergeCell ref="M46:M47"/>
    <mergeCell ref="I46:L47"/>
    <mergeCell ref="J40:V40"/>
    <mergeCell ref="S43:V44"/>
    <mergeCell ref="B18:B19"/>
    <mergeCell ref="C17:H17"/>
    <mergeCell ref="I48:L48"/>
    <mergeCell ref="G48:H50"/>
    <mergeCell ref="S48:V50"/>
    <mergeCell ref="M52:M53"/>
    <mergeCell ref="N51:R53"/>
    <mergeCell ref="N48:R50"/>
    <mergeCell ref="I52:L53"/>
    <mergeCell ref="M49:M50"/>
    <mergeCell ref="S51:V53"/>
  </mergeCells>
  <phoneticPr fontId="1"/>
  <conditionalFormatting sqref="C45 C48 C51">
    <cfRule type="containsText" dxfId="1" priority="2" stopIfTrue="1" operator="containsText" text="コース番号が間違っています">
      <formula>NOT(ISERROR(SEARCH("コース番号が間違っています",C45)))</formula>
    </cfRule>
  </conditionalFormatting>
  <conditionalFormatting sqref="G45 G48 G51">
    <cfRule type="containsText" dxfId="0" priority="1" stopIfTrue="1" operator="containsText" text="エラー">
      <formula>NOT(ISERROR(SEARCH("エラー",G45)))</formula>
    </cfRule>
  </conditionalFormatting>
  <dataValidations count="5">
    <dataValidation type="list" allowBlank="1" showInputMessage="1" showErrorMessage="1" sqref="S45:V53">
      <formula1>"正社員,非正規雇用,その他（自営業）"</formula1>
    </dataValidation>
    <dataValidation type="list" allowBlank="1" showInputMessage="1" showErrorMessage="1" sqref="J24:V27">
      <formula1>$Y$14:$Y$33</formula1>
    </dataValidation>
    <dataValidation type="textLength" allowBlank="1" showInputMessage="1" showErrorMessage="1" errorTitle="文字数に誤りがあります" error="12-13桁の番号を入力してください" sqref="J17:V19">
      <formula1>12</formula1>
      <formula2>13</formula2>
    </dataValidation>
    <dataValidation type="list" allowBlank="1" showInputMessage="1" showErrorMessage="1" sqref="M46:M47 M49:M50 M52:M53">
      <formula1>"男,女"</formula1>
    </dataValidation>
    <dataValidation type="list" allowBlank="1" showInputMessage="1" showErrorMessage="1" sqref="J22:V23">
      <formula1>"A.～29人,B.30～99人,C.100～299人,D.300～499人,E.500～999人,F.1000人以上"</formula1>
    </dataValidation>
  </dataValidations>
  <printOptions horizontalCentered="1" verticalCentered="1"/>
  <pageMargins left="0.11811023622047245" right="0.11811023622047245" top="0" bottom="0"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2" r:id="rId4" name="Check Box 548">
              <controlPr defaultSize="0" autoFill="0" autoLine="0" autoPict="0">
                <anchor moveWithCells="1">
                  <from>
                    <xdr:col>1</xdr:col>
                    <xdr:colOff>76200</xdr:colOff>
                    <xdr:row>66</xdr:row>
                    <xdr:rowOff>66675</xdr:rowOff>
                  </from>
                  <to>
                    <xdr:col>3</xdr:col>
                    <xdr:colOff>485775</xdr:colOff>
                    <xdr:row>68</xdr:row>
                    <xdr:rowOff>85725</xdr:rowOff>
                  </to>
                </anchor>
              </controlPr>
            </control>
          </mc:Choice>
        </mc:AlternateContent>
        <mc:AlternateContent xmlns:mc="http://schemas.openxmlformats.org/markup-compatibility/2006">
          <mc:Choice Requires="x14">
            <control shapeId="1573" r:id="rId5" name="Check Box 549">
              <controlPr defaultSize="0" autoFill="0" autoLine="0" autoPict="0">
                <anchor moveWithCells="1">
                  <from>
                    <xdr:col>7</xdr:col>
                    <xdr:colOff>171450</xdr:colOff>
                    <xdr:row>68</xdr:row>
                    <xdr:rowOff>133350</xdr:rowOff>
                  </from>
                  <to>
                    <xdr:col>7</xdr:col>
                    <xdr:colOff>962025</xdr:colOff>
                    <xdr:row>70</xdr:row>
                    <xdr:rowOff>57150</xdr:rowOff>
                  </to>
                </anchor>
              </controlPr>
            </control>
          </mc:Choice>
        </mc:AlternateContent>
        <mc:AlternateContent xmlns:mc="http://schemas.openxmlformats.org/markup-compatibility/2006">
          <mc:Choice Requires="x14">
            <control shapeId="1574" r:id="rId6" name="Check Box 550">
              <controlPr defaultSize="0" autoFill="0" autoLine="0" autoPict="0">
                <anchor moveWithCells="1">
                  <from>
                    <xdr:col>2</xdr:col>
                    <xdr:colOff>371475</xdr:colOff>
                    <xdr:row>66</xdr:row>
                    <xdr:rowOff>66675</xdr:rowOff>
                  </from>
                  <to>
                    <xdr:col>5</xdr:col>
                    <xdr:colOff>180975</xdr:colOff>
                    <xdr:row>68</xdr:row>
                    <xdr:rowOff>85725</xdr:rowOff>
                  </to>
                </anchor>
              </controlPr>
            </control>
          </mc:Choice>
        </mc:AlternateContent>
        <mc:AlternateContent xmlns:mc="http://schemas.openxmlformats.org/markup-compatibility/2006">
          <mc:Choice Requires="x14">
            <control shapeId="1575" r:id="rId7" name="Check Box 551">
              <controlPr defaultSize="0" autoFill="0" autoLine="0" autoPict="0">
                <anchor moveWithCells="1">
                  <from>
                    <xdr:col>9</xdr:col>
                    <xdr:colOff>57150</xdr:colOff>
                    <xdr:row>66</xdr:row>
                    <xdr:rowOff>47625</xdr:rowOff>
                  </from>
                  <to>
                    <xdr:col>13</xdr:col>
                    <xdr:colOff>228600</xdr:colOff>
                    <xdr:row>68</xdr:row>
                    <xdr:rowOff>95250</xdr:rowOff>
                  </to>
                </anchor>
              </controlPr>
            </control>
          </mc:Choice>
        </mc:AlternateContent>
        <mc:AlternateContent xmlns:mc="http://schemas.openxmlformats.org/markup-compatibility/2006">
          <mc:Choice Requires="x14">
            <control shapeId="1576" r:id="rId8" name="Check Box 552">
              <controlPr defaultSize="0" autoFill="0" autoLine="0" autoPict="0">
                <anchor moveWithCells="1">
                  <from>
                    <xdr:col>13</xdr:col>
                    <xdr:colOff>76200</xdr:colOff>
                    <xdr:row>68</xdr:row>
                    <xdr:rowOff>95250</xdr:rowOff>
                  </from>
                  <to>
                    <xdr:col>18</xdr:col>
                    <xdr:colOff>19050</xdr:colOff>
                    <xdr:row>70</xdr:row>
                    <xdr:rowOff>38100</xdr:rowOff>
                  </to>
                </anchor>
              </controlPr>
            </control>
          </mc:Choice>
        </mc:AlternateContent>
        <mc:AlternateContent xmlns:mc="http://schemas.openxmlformats.org/markup-compatibility/2006">
          <mc:Choice Requires="x14">
            <control shapeId="1577" r:id="rId9" name="Check Box 553">
              <controlPr defaultSize="0" autoFill="0" autoLine="0" autoPict="0">
                <anchor moveWithCells="1">
                  <from>
                    <xdr:col>5</xdr:col>
                    <xdr:colOff>142875</xdr:colOff>
                    <xdr:row>66</xdr:row>
                    <xdr:rowOff>66675</xdr:rowOff>
                  </from>
                  <to>
                    <xdr:col>7</xdr:col>
                    <xdr:colOff>352425</xdr:colOff>
                    <xdr:row>68</xdr:row>
                    <xdr:rowOff>85725</xdr:rowOff>
                  </to>
                </anchor>
              </controlPr>
            </control>
          </mc:Choice>
        </mc:AlternateContent>
        <mc:AlternateContent xmlns:mc="http://schemas.openxmlformats.org/markup-compatibility/2006">
          <mc:Choice Requires="x14">
            <control shapeId="1578" r:id="rId10" name="Check Box 554">
              <controlPr defaultSize="0" autoFill="0" autoLine="0" autoPict="0">
                <anchor moveWithCells="1">
                  <from>
                    <xdr:col>1</xdr:col>
                    <xdr:colOff>76200</xdr:colOff>
                    <xdr:row>68</xdr:row>
                    <xdr:rowOff>104775</xdr:rowOff>
                  </from>
                  <to>
                    <xdr:col>5</xdr:col>
                    <xdr:colOff>38100</xdr:colOff>
                    <xdr:row>70</xdr:row>
                    <xdr:rowOff>57150</xdr:rowOff>
                  </to>
                </anchor>
              </controlPr>
            </control>
          </mc:Choice>
        </mc:AlternateContent>
        <mc:AlternateContent xmlns:mc="http://schemas.openxmlformats.org/markup-compatibility/2006">
          <mc:Choice Requires="x14">
            <control shapeId="1579" r:id="rId11" name="Check Box 555">
              <controlPr defaultSize="0" autoFill="0" autoLine="0" autoPict="0">
                <anchor moveWithCells="1">
                  <from>
                    <xdr:col>4</xdr:col>
                    <xdr:colOff>200025</xdr:colOff>
                    <xdr:row>68</xdr:row>
                    <xdr:rowOff>114300</xdr:rowOff>
                  </from>
                  <to>
                    <xdr:col>7</xdr:col>
                    <xdr:colOff>171450</xdr:colOff>
                    <xdr:row>70</xdr:row>
                    <xdr:rowOff>57150</xdr:rowOff>
                  </to>
                </anchor>
              </controlPr>
            </control>
          </mc:Choice>
        </mc:AlternateContent>
        <mc:AlternateContent xmlns:mc="http://schemas.openxmlformats.org/markup-compatibility/2006">
          <mc:Choice Requires="x14">
            <control shapeId="1581" r:id="rId12" name="Check Box 557">
              <controlPr defaultSize="0" autoFill="0" autoLine="0" autoPict="0">
                <anchor moveWithCells="1">
                  <from>
                    <xdr:col>7</xdr:col>
                    <xdr:colOff>523875</xdr:colOff>
                    <xdr:row>66</xdr:row>
                    <xdr:rowOff>57150</xdr:rowOff>
                  </from>
                  <to>
                    <xdr:col>9</xdr:col>
                    <xdr:colOff>57150</xdr:colOff>
                    <xdr:row>68</xdr:row>
                    <xdr:rowOff>133350</xdr:rowOff>
                  </to>
                </anchor>
              </controlPr>
            </control>
          </mc:Choice>
        </mc:AlternateContent>
        <mc:AlternateContent xmlns:mc="http://schemas.openxmlformats.org/markup-compatibility/2006">
          <mc:Choice Requires="x14">
            <control shapeId="1643" r:id="rId13" name="Check Box 619">
              <controlPr defaultSize="0" autoFill="0" autoLine="0" autoPict="0">
                <anchor moveWithCells="1">
                  <from>
                    <xdr:col>11</xdr:col>
                    <xdr:colOff>171450</xdr:colOff>
                    <xdr:row>19</xdr:row>
                    <xdr:rowOff>190500</xdr:rowOff>
                  </from>
                  <to>
                    <xdr:col>16</xdr:col>
                    <xdr:colOff>38100</xdr:colOff>
                    <xdr:row>20</xdr:row>
                    <xdr:rowOff>200025</xdr:rowOff>
                  </to>
                </anchor>
              </controlPr>
            </control>
          </mc:Choice>
        </mc:AlternateContent>
        <mc:AlternateContent xmlns:mc="http://schemas.openxmlformats.org/markup-compatibility/2006">
          <mc:Choice Requires="x14">
            <control shapeId="1644" r:id="rId14" name="Check Box 620">
              <controlPr defaultSize="0" autoFill="0" autoLine="0" autoPict="0">
                <anchor moveWithCells="1">
                  <from>
                    <xdr:col>16</xdr:col>
                    <xdr:colOff>47625</xdr:colOff>
                    <xdr:row>19</xdr:row>
                    <xdr:rowOff>190500</xdr:rowOff>
                  </from>
                  <to>
                    <xdr:col>20</xdr:col>
                    <xdr:colOff>200025</xdr:colOff>
                    <xdr:row>20</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
  <sheetViews>
    <sheetView workbookViewId="0">
      <selection activeCell="E2" sqref="E2"/>
    </sheetView>
  </sheetViews>
  <sheetFormatPr defaultRowHeight="14.25" x14ac:dyDescent="0.15"/>
  <cols>
    <col min="1" max="1" width="9" style="4" bestFit="1" customWidth="1"/>
    <col min="2" max="2" width="10.25" style="2" bestFit="1" customWidth="1"/>
    <col min="3" max="3" width="9.5" style="2" bestFit="1" customWidth="1"/>
    <col min="4" max="4" width="8.375" style="1" bestFit="1" customWidth="1"/>
    <col min="5" max="5" width="9" style="1" bestFit="1" customWidth="1"/>
    <col min="6" max="6" width="20.125" style="1" customWidth="1"/>
    <col min="7" max="7" width="6.25" style="2" bestFit="1" customWidth="1"/>
    <col min="8" max="8" width="5.25" style="2" bestFit="1" customWidth="1"/>
    <col min="9" max="9" width="12.375" style="2" bestFit="1" customWidth="1"/>
    <col min="10" max="10" width="24.875" style="2" bestFit="1" customWidth="1"/>
    <col min="11" max="11" width="14.375" style="2" customWidth="1"/>
    <col min="12" max="16384" width="9" style="1"/>
  </cols>
  <sheetData>
    <row r="1" spans="1:10" customFormat="1" ht="13.5" x14ac:dyDescent="0.15">
      <c r="A1" t="s">
        <v>195</v>
      </c>
      <c r="B1" t="s">
        <v>4</v>
      </c>
      <c r="C1" t="s">
        <v>196</v>
      </c>
      <c r="D1" t="s">
        <v>192</v>
      </c>
      <c r="E1" t="s">
        <v>197</v>
      </c>
      <c r="F1" t="s">
        <v>198</v>
      </c>
      <c r="G1" t="s">
        <v>199</v>
      </c>
      <c r="H1" t="s">
        <v>200</v>
      </c>
      <c r="I1" t="s">
        <v>201</v>
      </c>
      <c r="J1" t="s">
        <v>202</v>
      </c>
    </row>
    <row r="2" spans="1:10" x14ac:dyDescent="0.15">
      <c r="A2" s="3"/>
      <c r="B2" s="2" t="str">
        <f>IF(受講申込書!B45=0,"",受講申込書!B45)</f>
        <v/>
      </c>
      <c r="C2" s="2" t="str">
        <f>IF(受講申込書!I46=0,"",受講申込書!I46)</f>
        <v/>
      </c>
      <c r="D2" s="2" t="str">
        <f>IF(受講申込書!I45=0,"",受講申込書!I45)</f>
        <v/>
      </c>
      <c r="E2" s="2" t="str">
        <f>IF(受講申込書!N45=0,"",TEXT(受講申込書!N45,"yyyy/m/d"))</f>
        <v/>
      </c>
      <c r="F2" s="2" t="str">
        <f>IF(受講申込書!B45=0,"","OK")</f>
        <v/>
      </c>
      <c r="H2" s="2" t="str">
        <f>IF(受講申込書!B45=0,"","1")</f>
        <v/>
      </c>
      <c r="I2" s="2" t="str">
        <f>IF(受講申込書!M46=0,"",受講申込書!M46)</f>
        <v/>
      </c>
      <c r="J2" s="2" t="str">
        <f>IF(COUNTIF(受講申込書!S45,"*その他*"),"他",IF(受講申込書!S45=0,"",LEFT(受講申込書!S45,1)))</f>
        <v/>
      </c>
    </row>
    <row r="3" spans="1:10" x14ac:dyDescent="0.15">
      <c r="B3" s="2" t="str">
        <f>IF(受講申込書!B48=0,"",受講申込書!B48)</f>
        <v/>
      </c>
      <c r="C3" s="2" t="str">
        <f>IF(受講申込書!I49=0,"",受講申込書!I49)</f>
        <v/>
      </c>
      <c r="D3" s="2" t="str">
        <f>IF(受講申込書!I48=0,"",受講申込書!I48)</f>
        <v/>
      </c>
      <c r="E3" s="2" t="str">
        <f>IF(受講申込書!N46=0,"",TEXT(受講申込書!N46,"yyyy/m/d"))</f>
        <v/>
      </c>
      <c r="F3" s="2" t="str">
        <f>IF(受講申込書!B46=0,"","OK")</f>
        <v/>
      </c>
      <c r="H3" s="2" t="str">
        <f>IF(受講申込書!B46=0,"","1")</f>
        <v/>
      </c>
      <c r="I3" s="2" t="str">
        <f>IF(受講申込書!M49=0,"",受講申込書!M49)</f>
        <v/>
      </c>
      <c r="J3" s="2" t="str">
        <f>IF(COUNTIF(受講申込書!S48,"*その他*"),"他",IF(受講申込書!S46=0,"",LEFT(受講申込書!S48,1)))</f>
        <v/>
      </c>
    </row>
    <row r="4" spans="1:10" x14ac:dyDescent="0.15">
      <c r="B4" s="2" t="str">
        <f>IF(受講申込書!B51=0,"",受講申込書!B51)</f>
        <v/>
      </c>
      <c r="C4" s="2" t="str">
        <f>IF(受講申込書!I50=0,"",受講申込書!I50)</f>
        <v/>
      </c>
      <c r="D4" s="2" t="str">
        <f>IF(受講申込書!I51=0,"",受講申込書!I51)</f>
        <v/>
      </c>
      <c r="E4" s="2" t="str">
        <f>IF(受講申込書!N47=0,"",TEXT(受講申込書!N47,"yyyy/m/d"))</f>
        <v/>
      </c>
      <c r="F4" s="2" t="str">
        <f>IF(受講申込書!B47=0,"","OK")</f>
        <v/>
      </c>
      <c r="H4" s="2" t="str">
        <f>IF(受講申込書!B47=0,"","1")</f>
        <v/>
      </c>
      <c r="I4" s="2" t="str">
        <f>IF(受講申込書!M52=0,"",受講申込書!M52)</f>
        <v/>
      </c>
      <c r="J4" s="2" t="str">
        <f>IF(COUNTIF(受講申込書!S51,"*その他*"),"他",IF(受講申込書!S47=0,"",LEFT(受講申込書!S51,1)))</f>
        <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selection activeCell="F23" sqref="F23"/>
    </sheetView>
  </sheetViews>
  <sheetFormatPr defaultRowHeight="14.25" x14ac:dyDescent="0.15"/>
  <cols>
    <col min="1" max="1" width="11.5" style="4" bestFit="1" customWidth="1"/>
    <col min="2" max="2" width="9.625" style="2" bestFit="1" customWidth="1"/>
    <col min="3" max="3" width="11.5" style="2" bestFit="1" customWidth="1"/>
    <col min="4" max="4" width="23.5" style="1" bestFit="1" customWidth="1"/>
    <col min="5" max="5" width="9" style="1" bestFit="1" customWidth="1"/>
    <col min="6" max="6" width="20.125" style="1" customWidth="1"/>
    <col min="7" max="7" width="9" style="2" bestFit="1" customWidth="1"/>
    <col min="8" max="8" width="11" style="2" bestFit="1" customWidth="1"/>
    <col min="9" max="9" width="18.125" style="2" bestFit="1" customWidth="1"/>
    <col min="10" max="10" width="24.875" style="2" bestFit="1" customWidth="1"/>
    <col min="11" max="11" width="14.375" style="2" customWidth="1"/>
    <col min="12" max="19" width="9" style="1"/>
    <col min="20" max="20" width="7.125" style="1" customWidth="1"/>
    <col min="21" max="16384" width="9" style="1"/>
  </cols>
  <sheetData>
    <row r="1" spans="1:24" customFormat="1" ht="13.5" x14ac:dyDescent="0.15">
      <c r="A1" t="s">
        <v>217</v>
      </c>
      <c r="B1" t="s">
        <v>218</v>
      </c>
      <c r="C1" t="s">
        <v>192</v>
      </c>
      <c r="D1" t="s">
        <v>219</v>
      </c>
      <c r="E1" t="s">
        <v>220</v>
      </c>
      <c r="F1" t="s">
        <v>221</v>
      </c>
      <c r="G1" t="s">
        <v>222</v>
      </c>
      <c r="H1" t="s">
        <v>223</v>
      </c>
      <c r="I1" t="s">
        <v>224</v>
      </c>
      <c r="J1" t="s">
        <v>225</v>
      </c>
      <c r="K1" t="s">
        <v>226</v>
      </c>
      <c r="L1" t="s">
        <v>227</v>
      </c>
      <c r="M1" t="s">
        <v>228</v>
      </c>
      <c r="N1" t="s">
        <v>229</v>
      </c>
      <c r="O1" t="s">
        <v>230</v>
      </c>
      <c r="P1" t="s">
        <v>231</v>
      </c>
      <c r="Q1" t="s">
        <v>232</v>
      </c>
      <c r="R1" t="s">
        <v>233</v>
      </c>
      <c r="S1" t="s">
        <v>234</v>
      </c>
      <c r="T1" t="s">
        <v>235</v>
      </c>
      <c r="U1" t="s">
        <v>236</v>
      </c>
      <c r="V1" t="s">
        <v>237</v>
      </c>
      <c r="W1" t="s">
        <v>238</v>
      </c>
      <c r="X1" t="s">
        <v>199</v>
      </c>
    </row>
    <row r="2" spans="1:24" x14ac:dyDescent="0.15">
      <c r="A2" s="2">
        <f>IF(受講申込書!C18=0,受講申込書!I46,受講申込書!C18)</f>
        <v>0</v>
      </c>
      <c r="B2" s="2" t="str">
        <f>IF(受講申込書!C20=0,"",受講申込書!C20)</f>
        <v/>
      </c>
      <c r="C2" s="2">
        <f>IF(受講申込書!C17=0,受講申込書!I45,受講申込書!C17)</f>
        <v>0</v>
      </c>
      <c r="D2" s="2"/>
      <c r="E2" s="39"/>
      <c r="F2" s="39"/>
      <c r="G2" s="2">
        <f>IF(受講申込書!D24=0,受講申込書!D37,受講申込書!D24)</f>
        <v>0</v>
      </c>
      <c r="H2" s="2" t="str">
        <f>IF(受講申込書!C25=0,LEFT(受講申込書!C38,4),LEFT(受講申込書!C25,4))</f>
        <v/>
      </c>
      <c r="I2" s="2">
        <f>IF(受講申込書!C25=0,IFERROR(RIGHT(受講申込書!C38,LEN(受講申込書!C38)-FIND("県",受講申込書!C38)),IFERROR(RIGHT(受講申込書!C38,LEN(受講申込書!C38)-FIND("府",受講申込書!C38)),0)),IFERROR(RIGHT(受講申込書!C25,LEN(受講申込書!C25)-FIND("県",受講申込書!C25)),IFERROR(RIGHT(受講申込書!C25,LEN(受講申込書!C25)-FIND("府",受講申込書!C25)),0)))</f>
        <v>0</v>
      </c>
      <c r="K2" s="2">
        <f>IF(受講申込書!J28=0,受講申込書!J37,受講申込書!J28)</f>
        <v>0</v>
      </c>
      <c r="L2" s="2">
        <f>IF(受講申込書!J30=0,受講申込書!J40,受講申込書!J30)</f>
        <v>0</v>
      </c>
      <c r="M2" s="2" t="str">
        <f>IF(受講申込書!E31=0,"",受講申込書!E31)</f>
        <v/>
      </c>
      <c r="O2" s="2" t="str">
        <f>IF(受講申込書!E29=0,"",受講申込書!E29)</f>
        <v/>
      </c>
      <c r="Q2" s="2" t="str">
        <f>IF(受講申込書!C18=0,"個人","会社")</f>
        <v>個人</v>
      </c>
      <c r="R2" s="2" t="str">
        <f>IF(受講申込書!J22=0,"A",LEFT(受講申込書!J22,1))</f>
        <v>A</v>
      </c>
      <c r="S2" s="2" t="str">
        <f>IF(受講申込書!C22=0,"","あり")</f>
        <v/>
      </c>
      <c r="T2" s="38"/>
    </row>
    <row r="3" spans="1:24" x14ac:dyDescent="0.15">
      <c r="T3" s="1" t="s">
        <v>336</v>
      </c>
    </row>
    <row r="4" spans="1:24" x14ac:dyDescent="0.15">
      <c r="T4" s="1" t="s">
        <v>337</v>
      </c>
      <c r="U4" s="1" t="s">
        <v>338</v>
      </c>
    </row>
    <row r="5" spans="1:24" x14ac:dyDescent="0.15">
      <c r="T5" s="1" t="s">
        <v>339</v>
      </c>
      <c r="U5" s="1" t="s">
        <v>340</v>
      </c>
    </row>
    <row r="6" spans="1:24" x14ac:dyDescent="0.15">
      <c r="T6" s="1" t="s">
        <v>341</v>
      </c>
      <c r="U6" s="1" t="s">
        <v>342</v>
      </c>
    </row>
    <row r="7" spans="1:24" x14ac:dyDescent="0.15">
      <c r="T7" s="1" t="s">
        <v>343</v>
      </c>
      <c r="U7" s="1" t="s">
        <v>344</v>
      </c>
    </row>
    <row r="8" spans="1:24" x14ac:dyDescent="0.15">
      <c r="T8" s="1" t="s">
        <v>345</v>
      </c>
      <c r="U8" s="1" t="s">
        <v>346</v>
      </c>
    </row>
    <row r="9" spans="1:24" x14ac:dyDescent="0.15">
      <c r="T9" s="1" t="s">
        <v>347</v>
      </c>
      <c r="U9" s="1" t="s">
        <v>27</v>
      </c>
    </row>
    <row r="10" spans="1:24" x14ac:dyDescent="0.15">
      <c r="T10" s="1" t="s">
        <v>348</v>
      </c>
      <c r="U10" s="1" t="s">
        <v>349</v>
      </c>
    </row>
    <row r="11" spans="1:24" x14ac:dyDescent="0.15">
      <c r="T11" s="1" t="s">
        <v>350</v>
      </c>
      <c r="U11" s="1" t="s">
        <v>351</v>
      </c>
    </row>
  </sheetData>
  <phoneticPr fontId="14"/>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61"/>
  <sheetViews>
    <sheetView topLeftCell="A40" workbookViewId="0">
      <selection sqref="A1:F65536"/>
    </sheetView>
  </sheetViews>
  <sheetFormatPr defaultRowHeight="13.5" x14ac:dyDescent="0.15"/>
  <sheetData>
    <row r="1" spans="1:6" x14ac:dyDescent="0.15">
      <c r="A1" t="s">
        <v>4</v>
      </c>
      <c r="B1" t="s">
        <v>22</v>
      </c>
      <c r="C1" t="s">
        <v>23</v>
      </c>
      <c r="D1" t="s">
        <v>24</v>
      </c>
      <c r="E1" t="s">
        <v>5</v>
      </c>
      <c r="F1" t="s">
        <v>6</v>
      </c>
    </row>
    <row r="2" spans="1:6" x14ac:dyDescent="0.15">
      <c r="A2" t="s">
        <v>78</v>
      </c>
      <c r="B2" t="s">
        <v>79</v>
      </c>
      <c r="C2" t="s">
        <v>29</v>
      </c>
      <c r="D2" t="s">
        <v>25</v>
      </c>
      <c r="E2" t="s">
        <v>10</v>
      </c>
      <c r="F2" t="s">
        <v>240</v>
      </c>
    </row>
    <row r="3" spans="1:6" x14ac:dyDescent="0.15">
      <c r="A3" t="s">
        <v>80</v>
      </c>
      <c r="B3" t="s">
        <v>81</v>
      </c>
      <c r="C3" t="s">
        <v>41</v>
      </c>
      <c r="D3" t="s">
        <v>25</v>
      </c>
      <c r="E3" t="s">
        <v>42</v>
      </c>
      <c r="F3" t="s">
        <v>241</v>
      </c>
    </row>
    <row r="4" spans="1:6" x14ac:dyDescent="0.15">
      <c r="A4" t="s">
        <v>82</v>
      </c>
      <c r="B4" t="s">
        <v>83</v>
      </c>
      <c r="C4" t="s">
        <v>43</v>
      </c>
      <c r="D4" t="s">
        <v>25</v>
      </c>
      <c r="E4" t="s">
        <v>84</v>
      </c>
      <c r="F4" t="s">
        <v>242</v>
      </c>
    </row>
    <row r="5" spans="1:6" x14ac:dyDescent="0.15">
      <c r="A5" t="s">
        <v>85</v>
      </c>
      <c r="B5" t="s">
        <v>83</v>
      </c>
      <c r="C5" t="s">
        <v>43</v>
      </c>
      <c r="D5" t="s">
        <v>25</v>
      </c>
      <c r="E5" t="s">
        <v>84</v>
      </c>
      <c r="F5" t="s">
        <v>243</v>
      </c>
    </row>
    <row r="6" spans="1:6" x14ac:dyDescent="0.15">
      <c r="A6" t="s">
        <v>86</v>
      </c>
      <c r="B6" t="s">
        <v>87</v>
      </c>
      <c r="C6" t="s">
        <v>26</v>
      </c>
      <c r="D6" t="s">
        <v>25</v>
      </c>
      <c r="E6" t="s">
        <v>7</v>
      </c>
      <c r="F6" t="s">
        <v>244</v>
      </c>
    </row>
    <row r="7" spans="1:6" x14ac:dyDescent="0.15">
      <c r="A7" t="s">
        <v>88</v>
      </c>
      <c r="B7" t="s">
        <v>89</v>
      </c>
      <c r="C7" t="s">
        <v>92</v>
      </c>
      <c r="D7" t="s">
        <v>25</v>
      </c>
      <c r="E7" t="s">
        <v>93</v>
      </c>
      <c r="F7" t="s">
        <v>245</v>
      </c>
    </row>
    <row r="8" spans="1:6" x14ac:dyDescent="0.15">
      <c r="A8" t="s">
        <v>90</v>
      </c>
      <c r="B8" t="s">
        <v>91</v>
      </c>
      <c r="C8" t="s">
        <v>362</v>
      </c>
      <c r="D8" t="s">
        <v>25</v>
      </c>
      <c r="E8" t="s">
        <v>8</v>
      </c>
      <c r="F8" t="s">
        <v>246</v>
      </c>
    </row>
    <row r="9" spans="1:6" x14ac:dyDescent="0.15">
      <c r="A9" t="s">
        <v>247</v>
      </c>
      <c r="B9" t="s">
        <v>248</v>
      </c>
      <c r="C9" t="s">
        <v>32</v>
      </c>
      <c r="D9" t="s">
        <v>30</v>
      </c>
      <c r="E9" t="s">
        <v>12</v>
      </c>
      <c r="F9" t="s">
        <v>249</v>
      </c>
    </row>
    <row r="10" spans="1:6" x14ac:dyDescent="0.15">
      <c r="A10" t="s">
        <v>363</v>
      </c>
      <c r="B10" t="s">
        <v>364</v>
      </c>
      <c r="C10" t="s">
        <v>32</v>
      </c>
      <c r="D10" t="s">
        <v>30</v>
      </c>
      <c r="E10" t="s">
        <v>12</v>
      </c>
      <c r="F10" t="s">
        <v>365</v>
      </c>
    </row>
    <row r="11" spans="1:6" x14ac:dyDescent="0.15">
      <c r="A11" t="s">
        <v>250</v>
      </c>
      <c r="B11" t="s">
        <v>251</v>
      </c>
      <c r="C11" t="s">
        <v>96</v>
      </c>
      <c r="D11" t="s">
        <v>30</v>
      </c>
      <c r="E11" t="s">
        <v>97</v>
      </c>
      <c r="F11" t="s">
        <v>252</v>
      </c>
    </row>
    <row r="12" spans="1:6" x14ac:dyDescent="0.15">
      <c r="A12" t="s">
        <v>94</v>
      </c>
      <c r="B12" t="s">
        <v>95</v>
      </c>
      <c r="C12" t="s">
        <v>98</v>
      </c>
      <c r="D12" t="s">
        <v>30</v>
      </c>
      <c r="E12" t="s">
        <v>99</v>
      </c>
      <c r="F12" t="s">
        <v>253</v>
      </c>
    </row>
    <row r="13" spans="1:6" x14ac:dyDescent="0.15">
      <c r="A13" t="s">
        <v>100</v>
      </c>
      <c r="B13" t="s">
        <v>101</v>
      </c>
      <c r="C13" t="s">
        <v>28</v>
      </c>
      <c r="D13" t="s">
        <v>25</v>
      </c>
      <c r="E13" t="s">
        <v>9</v>
      </c>
      <c r="F13" t="s">
        <v>254</v>
      </c>
    </row>
    <row r="14" spans="1:6" x14ac:dyDescent="0.15">
      <c r="A14" t="s">
        <v>366</v>
      </c>
      <c r="B14" t="s">
        <v>101</v>
      </c>
      <c r="C14" t="s">
        <v>28</v>
      </c>
      <c r="D14" t="s">
        <v>25</v>
      </c>
      <c r="E14" t="s">
        <v>9</v>
      </c>
      <c r="F14" t="s">
        <v>261</v>
      </c>
    </row>
    <row r="15" spans="1:6" x14ac:dyDescent="0.15">
      <c r="A15" t="s">
        <v>104</v>
      </c>
      <c r="B15" t="s">
        <v>105</v>
      </c>
      <c r="C15" t="s">
        <v>102</v>
      </c>
      <c r="D15" t="s">
        <v>30</v>
      </c>
      <c r="E15" t="s">
        <v>103</v>
      </c>
      <c r="F15" t="s">
        <v>255</v>
      </c>
    </row>
    <row r="16" spans="1:6" x14ac:dyDescent="0.15">
      <c r="A16" t="s">
        <v>256</v>
      </c>
      <c r="B16" t="s">
        <v>257</v>
      </c>
      <c r="C16" t="s">
        <v>31</v>
      </c>
      <c r="D16" t="s">
        <v>30</v>
      </c>
      <c r="E16" t="s">
        <v>11</v>
      </c>
      <c r="F16" t="s">
        <v>258</v>
      </c>
    </row>
    <row r="17" spans="1:6" x14ac:dyDescent="0.15">
      <c r="A17" t="s">
        <v>106</v>
      </c>
      <c r="B17" t="s">
        <v>107</v>
      </c>
      <c r="C17" t="s">
        <v>33</v>
      </c>
      <c r="D17" t="s">
        <v>30</v>
      </c>
      <c r="E17" t="s">
        <v>38</v>
      </c>
      <c r="F17" t="s">
        <v>259</v>
      </c>
    </row>
    <row r="18" spans="1:6" x14ac:dyDescent="0.15">
      <c r="A18" t="s">
        <v>260</v>
      </c>
      <c r="B18" t="s">
        <v>107</v>
      </c>
      <c r="C18" t="s">
        <v>33</v>
      </c>
      <c r="D18" t="s">
        <v>30</v>
      </c>
      <c r="E18" t="s">
        <v>38</v>
      </c>
      <c r="F18" t="s">
        <v>261</v>
      </c>
    </row>
    <row r="19" spans="1:6" x14ac:dyDescent="0.15">
      <c r="A19" t="s">
        <v>109</v>
      </c>
      <c r="B19" t="s">
        <v>110</v>
      </c>
      <c r="C19" t="s">
        <v>113</v>
      </c>
      <c r="D19" t="s">
        <v>30</v>
      </c>
      <c r="E19" t="s">
        <v>262</v>
      </c>
      <c r="F19" t="s">
        <v>263</v>
      </c>
    </row>
    <row r="20" spans="1:6" x14ac:dyDescent="0.15">
      <c r="A20" t="s">
        <v>111</v>
      </c>
      <c r="B20" t="s">
        <v>112</v>
      </c>
      <c r="C20" t="s">
        <v>33</v>
      </c>
      <c r="D20" t="s">
        <v>30</v>
      </c>
      <c r="E20" t="s">
        <v>39</v>
      </c>
      <c r="F20" t="s">
        <v>264</v>
      </c>
    </row>
    <row r="21" spans="1:6" x14ac:dyDescent="0.15">
      <c r="A21" t="s">
        <v>265</v>
      </c>
      <c r="B21" t="s">
        <v>112</v>
      </c>
      <c r="C21" t="s">
        <v>33</v>
      </c>
      <c r="D21" t="s">
        <v>30</v>
      </c>
      <c r="E21" t="s">
        <v>39</v>
      </c>
      <c r="F21" t="s">
        <v>266</v>
      </c>
    </row>
    <row r="22" spans="1:6" x14ac:dyDescent="0.15">
      <c r="A22" t="s">
        <v>114</v>
      </c>
      <c r="B22" t="s">
        <v>115</v>
      </c>
      <c r="C22" t="s">
        <v>113</v>
      </c>
      <c r="D22" t="s">
        <v>30</v>
      </c>
      <c r="E22" t="s">
        <v>267</v>
      </c>
      <c r="F22" t="s">
        <v>268</v>
      </c>
    </row>
    <row r="23" spans="1:6" x14ac:dyDescent="0.15">
      <c r="A23" t="s">
        <v>116</v>
      </c>
      <c r="B23" t="s">
        <v>117</v>
      </c>
      <c r="C23" t="s">
        <v>40</v>
      </c>
      <c r="D23" t="s">
        <v>30</v>
      </c>
      <c r="E23" t="s">
        <v>108</v>
      </c>
      <c r="F23" t="s">
        <v>269</v>
      </c>
    </row>
    <row r="24" spans="1:6" x14ac:dyDescent="0.15">
      <c r="A24" t="s">
        <v>118</v>
      </c>
      <c r="B24" t="s">
        <v>119</v>
      </c>
      <c r="C24" t="s">
        <v>120</v>
      </c>
      <c r="D24" t="s">
        <v>27</v>
      </c>
      <c r="E24" t="s">
        <v>121</v>
      </c>
      <c r="F24" t="s">
        <v>270</v>
      </c>
    </row>
    <row r="25" spans="1:6" x14ac:dyDescent="0.15">
      <c r="A25" t="s">
        <v>122</v>
      </c>
      <c r="B25" t="s">
        <v>123</v>
      </c>
      <c r="C25" t="s">
        <v>124</v>
      </c>
      <c r="D25" t="s">
        <v>27</v>
      </c>
      <c r="E25" t="s">
        <v>125</v>
      </c>
      <c r="F25" t="s">
        <v>271</v>
      </c>
    </row>
    <row r="26" spans="1:6" x14ac:dyDescent="0.15">
      <c r="A26" t="s">
        <v>126</v>
      </c>
      <c r="B26" t="s">
        <v>127</v>
      </c>
      <c r="C26" t="s">
        <v>128</v>
      </c>
      <c r="D26" t="s">
        <v>27</v>
      </c>
      <c r="E26" t="s">
        <v>129</v>
      </c>
      <c r="F26" t="s">
        <v>272</v>
      </c>
    </row>
    <row r="27" spans="1:6" x14ac:dyDescent="0.15">
      <c r="A27" t="s">
        <v>130</v>
      </c>
      <c r="B27" t="s">
        <v>131</v>
      </c>
      <c r="C27" t="s">
        <v>44</v>
      </c>
      <c r="D27" t="s">
        <v>27</v>
      </c>
      <c r="E27" t="s">
        <v>353</v>
      </c>
      <c r="F27" t="s">
        <v>354</v>
      </c>
    </row>
    <row r="28" spans="1:6" x14ac:dyDescent="0.15">
      <c r="A28" t="s">
        <v>132</v>
      </c>
      <c r="B28" t="s">
        <v>133</v>
      </c>
      <c r="C28" t="s">
        <v>273</v>
      </c>
      <c r="D28" t="s">
        <v>27</v>
      </c>
      <c r="E28" t="s">
        <v>274</v>
      </c>
      <c r="F28" t="s">
        <v>275</v>
      </c>
    </row>
    <row r="29" spans="1:6" x14ac:dyDescent="0.15">
      <c r="A29" t="s">
        <v>134</v>
      </c>
      <c r="B29" t="s">
        <v>135</v>
      </c>
      <c r="C29" t="s">
        <v>44</v>
      </c>
      <c r="D29" t="s">
        <v>27</v>
      </c>
      <c r="E29" t="s">
        <v>45</v>
      </c>
      <c r="F29" t="s">
        <v>276</v>
      </c>
    </row>
    <row r="30" spans="1:6" x14ac:dyDescent="0.15">
      <c r="A30" t="s">
        <v>355</v>
      </c>
      <c r="B30" t="s">
        <v>356</v>
      </c>
      <c r="C30" t="s">
        <v>277</v>
      </c>
      <c r="D30" t="s">
        <v>27</v>
      </c>
      <c r="E30" t="s">
        <v>278</v>
      </c>
      <c r="F30" t="s">
        <v>279</v>
      </c>
    </row>
    <row r="31" spans="1:6" x14ac:dyDescent="0.15">
      <c r="A31" t="s">
        <v>136</v>
      </c>
      <c r="B31" t="s">
        <v>137</v>
      </c>
      <c r="C31" t="s">
        <v>280</v>
      </c>
      <c r="D31" t="s">
        <v>27</v>
      </c>
      <c r="E31" t="s">
        <v>14</v>
      </c>
      <c r="F31" t="s">
        <v>249</v>
      </c>
    </row>
    <row r="32" spans="1:6" x14ac:dyDescent="0.15">
      <c r="A32" t="s">
        <v>138</v>
      </c>
      <c r="B32" t="s">
        <v>139</v>
      </c>
      <c r="C32" t="s">
        <v>281</v>
      </c>
      <c r="D32" t="s">
        <v>27</v>
      </c>
      <c r="E32" t="s">
        <v>282</v>
      </c>
      <c r="F32" t="s">
        <v>283</v>
      </c>
    </row>
    <row r="33" spans="1:6" x14ac:dyDescent="0.15">
      <c r="A33" t="s">
        <v>140</v>
      </c>
      <c r="B33" t="s">
        <v>141</v>
      </c>
      <c r="C33" t="s">
        <v>284</v>
      </c>
      <c r="D33" t="s">
        <v>27</v>
      </c>
      <c r="E33" t="s">
        <v>15</v>
      </c>
      <c r="F33" t="s">
        <v>253</v>
      </c>
    </row>
    <row r="34" spans="1:6" x14ac:dyDescent="0.15">
      <c r="A34" t="s">
        <v>142</v>
      </c>
      <c r="B34" t="s">
        <v>143</v>
      </c>
      <c r="C34" t="s">
        <v>285</v>
      </c>
      <c r="D34" t="s">
        <v>27</v>
      </c>
      <c r="E34" t="s">
        <v>286</v>
      </c>
      <c r="F34" t="s">
        <v>287</v>
      </c>
    </row>
    <row r="35" spans="1:6" x14ac:dyDescent="0.15">
      <c r="A35" t="s">
        <v>144</v>
      </c>
      <c r="B35" t="s">
        <v>145</v>
      </c>
      <c r="C35" t="s">
        <v>288</v>
      </c>
      <c r="D35" t="s">
        <v>27</v>
      </c>
      <c r="E35" t="s">
        <v>289</v>
      </c>
      <c r="F35" t="s">
        <v>290</v>
      </c>
    </row>
    <row r="36" spans="1:6" x14ac:dyDescent="0.15">
      <c r="A36" t="s">
        <v>291</v>
      </c>
      <c r="B36" t="s">
        <v>292</v>
      </c>
      <c r="C36" t="s">
        <v>293</v>
      </c>
      <c r="D36" t="s">
        <v>27</v>
      </c>
      <c r="E36" t="s">
        <v>13</v>
      </c>
      <c r="F36" t="s">
        <v>294</v>
      </c>
    </row>
    <row r="37" spans="1:6" x14ac:dyDescent="0.15">
      <c r="A37" t="s">
        <v>357</v>
      </c>
      <c r="B37" t="s">
        <v>358</v>
      </c>
      <c r="C37" t="s">
        <v>359</v>
      </c>
      <c r="D37" t="s">
        <v>27</v>
      </c>
      <c r="E37" t="s">
        <v>367</v>
      </c>
      <c r="F37" t="s">
        <v>360</v>
      </c>
    </row>
    <row r="38" spans="1:6" x14ac:dyDescent="0.15">
      <c r="A38" t="s">
        <v>146</v>
      </c>
      <c r="B38" t="s">
        <v>147</v>
      </c>
      <c r="C38" t="s">
        <v>34</v>
      </c>
      <c r="D38" t="s">
        <v>27</v>
      </c>
      <c r="E38" t="s">
        <v>295</v>
      </c>
      <c r="F38" t="s">
        <v>296</v>
      </c>
    </row>
    <row r="39" spans="1:6" x14ac:dyDescent="0.15">
      <c r="A39" t="s">
        <v>148</v>
      </c>
      <c r="B39" t="s">
        <v>149</v>
      </c>
      <c r="C39" t="s">
        <v>36</v>
      </c>
      <c r="D39" t="s">
        <v>27</v>
      </c>
      <c r="E39" t="s">
        <v>17</v>
      </c>
      <c r="F39" t="s">
        <v>297</v>
      </c>
    </row>
    <row r="40" spans="1:6" x14ac:dyDescent="0.15">
      <c r="A40" t="s">
        <v>150</v>
      </c>
      <c r="B40" t="s">
        <v>149</v>
      </c>
      <c r="C40" t="s">
        <v>36</v>
      </c>
      <c r="D40" t="s">
        <v>27</v>
      </c>
      <c r="E40" t="s">
        <v>17</v>
      </c>
      <c r="F40" t="s">
        <v>298</v>
      </c>
    </row>
    <row r="41" spans="1:6" x14ac:dyDescent="0.15">
      <c r="A41" t="s">
        <v>299</v>
      </c>
      <c r="B41" t="s">
        <v>149</v>
      </c>
      <c r="C41" t="s">
        <v>36</v>
      </c>
      <c r="D41" t="s">
        <v>27</v>
      </c>
      <c r="E41" t="s">
        <v>17</v>
      </c>
      <c r="F41" t="s">
        <v>300</v>
      </c>
    </row>
    <row r="42" spans="1:6" x14ac:dyDescent="0.15">
      <c r="A42" t="s">
        <v>151</v>
      </c>
      <c r="B42" t="s">
        <v>152</v>
      </c>
      <c r="C42" t="s">
        <v>37</v>
      </c>
      <c r="D42" t="s">
        <v>27</v>
      </c>
      <c r="E42" t="s">
        <v>18</v>
      </c>
      <c r="F42" t="s">
        <v>301</v>
      </c>
    </row>
    <row r="43" spans="1:6" x14ac:dyDescent="0.15">
      <c r="A43" t="s">
        <v>153</v>
      </c>
      <c r="B43" t="s">
        <v>368</v>
      </c>
      <c r="C43" t="s">
        <v>37</v>
      </c>
      <c r="D43" t="s">
        <v>27</v>
      </c>
      <c r="E43" t="s">
        <v>18</v>
      </c>
      <c r="F43" t="s">
        <v>302</v>
      </c>
    </row>
    <row r="44" spans="1:6" x14ac:dyDescent="0.15">
      <c r="A44" t="s">
        <v>303</v>
      </c>
      <c r="B44" t="s">
        <v>368</v>
      </c>
      <c r="C44" t="s">
        <v>37</v>
      </c>
      <c r="D44" t="s">
        <v>27</v>
      </c>
      <c r="E44" t="s">
        <v>18</v>
      </c>
      <c r="F44" t="s">
        <v>304</v>
      </c>
    </row>
    <row r="45" spans="1:6" x14ac:dyDescent="0.15">
      <c r="A45" t="s">
        <v>154</v>
      </c>
      <c r="B45" t="s">
        <v>155</v>
      </c>
      <c r="C45" t="s">
        <v>305</v>
      </c>
      <c r="D45" t="s">
        <v>27</v>
      </c>
      <c r="E45" t="s">
        <v>306</v>
      </c>
      <c r="F45" t="s">
        <v>307</v>
      </c>
    </row>
    <row r="46" spans="1:6" x14ac:dyDescent="0.15">
      <c r="A46" t="s">
        <v>156</v>
      </c>
      <c r="B46" t="s">
        <v>157</v>
      </c>
      <c r="C46" t="s">
        <v>308</v>
      </c>
      <c r="D46" t="s">
        <v>27</v>
      </c>
      <c r="E46" t="s">
        <v>309</v>
      </c>
      <c r="F46" t="s">
        <v>310</v>
      </c>
    </row>
    <row r="47" spans="1:6" x14ac:dyDescent="0.15">
      <c r="A47" t="s">
        <v>158</v>
      </c>
      <c r="B47" t="s">
        <v>157</v>
      </c>
      <c r="C47" t="s">
        <v>308</v>
      </c>
      <c r="D47" t="s">
        <v>27</v>
      </c>
      <c r="E47" t="s">
        <v>309</v>
      </c>
      <c r="F47" t="s">
        <v>311</v>
      </c>
    </row>
    <row r="48" spans="1:6" x14ac:dyDescent="0.15">
      <c r="A48" t="s">
        <v>159</v>
      </c>
      <c r="B48" t="s">
        <v>160</v>
      </c>
      <c r="C48" t="s">
        <v>312</v>
      </c>
      <c r="D48" t="s">
        <v>27</v>
      </c>
      <c r="E48" t="s">
        <v>313</v>
      </c>
      <c r="F48" t="s">
        <v>314</v>
      </c>
    </row>
    <row r="49" spans="1:6" x14ac:dyDescent="0.15">
      <c r="A49" t="s">
        <v>315</v>
      </c>
      <c r="B49" t="s">
        <v>160</v>
      </c>
      <c r="C49" t="s">
        <v>312</v>
      </c>
      <c r="D49" t="s">
        <v>27</v>
      </c>
      <c r="E49" t="s">
        <v>313</v>
      </c>
      <c r="F49" t="s">
        <v>316</v>
      </c>
    </row>
    <row r="50" spans="1:6" x14ac:dyDescent="0.15">
      <c r="A50" t="s">
        <v>369</v>
      </c>
      <c r="B50" t="s">
        <v>370</v>
      </c>
      <c r="C50" t="s">
        <v>326</v>
      </c>
      <c r="D50" t="s">
        <v>27</v>
      </c>
      <c r="E50" t="s">
        <v>327</v>
      </c>
      <c r="F50" t="s">
        <v>328</v>
      </c>
    </row>
    <row r="51" spans="1:6" x14ac:dyDescent="0.15">
      <c r="A51" t="s">
        <v>319</v>
      </c>
      <c r="B51" t="s">
        <v>320</v>
      </c>
      <c r="C51" t="s">
        <v>163</v>
      </c>
      <c r="D51" t="s">
        <v>27</v>
      </c>
      <c r="E51" t="s">
        <v>164</v>
      </c>
      <c r="F51" t="s">
        <v>321</v>
      </c>
    </row>
    <row r="52" spans="1:6" x14ac:dyDescent="0.15">
      <c r="A52" t="s">
        <v>322</v>
      </c>
      <c r="B52" t="s">
        <v>320</v>
      </c>
      <c r="C52" t="s">
        <v>163</v>
      </c>
      <c r="D52" t="s">
        <v>27</v>
      </c>
      <c r="E52" t="s">
        <v>164</v>
      </c>
      <c r="F52" t="s">
        <v>323</v>
      </c>
    </row>
    <row r="53" spans="1:6" x14ac:dyDescent="0.15">
      <c r="A53" t="s">
        <v>324</v>
      </c>
      <c r="B53" t="s">
        <v>325</v>
      </c>
      <c r="C53" t="s">
        <v>161</v>
      </c>
      <c r="D53" t="s">
        <v>27</v>
      </c>
      <c r="E53" t="s">
        <v>162</v>
      </c>
      <c r="F53" t="s">
        <v>317</v>
      </c>
    </row>
    <row r="54" spans="1:6" x14ac:dyDescent="0.15">
      <c r="A54" t="s">
        <v>371</v>
      </c>
      <c r="B54" t="s">
        <v>325</v>
      </c>
      <c r="C54" t="s">
        <v>161</v>
      </c>
      <c r="D54" t="s">
        <v>27</v>
      </c>
      <c r="E54" t="s">
        <v>162</v>
      </c>
      <c r="F54" t="s">
        <v>318</v>
      </c>
    </row>
    <row r="55" spans="1:6" x14ac:dyDescent="0.15">
      <c r="A55" t="s">
        <v>165</v>
      </c>
      <c r="B55" t="s">
        <v>166</v>
      </c>
      <c r="C55" t="s">
        <v>174</v>
      </c>
      <c r="D55" t="s">
        <v>27</v>
      </c>
      <c r="E55" t="s">
        <v>16</v>
      </c>
      <c r="F55" t="s">
        <v>329</v>
      </c>
    </row>
    <row r="56" spans="1:6" x14ac:dyDescent="0.15">
      <c r="A56" t="s">
        <v>330</v>
      </c>
      <c r="B56" t="s">
        <v>166</v>
      </c>
      <c r="C56" t="s">
        <v>174</v>
      </c>
      <c r="D56" t="s">
        <v>27</v>
      </c>
      <c r="E56" t="s">
        <v>16</v>
      </c>
      <c r="F56" t="s">
        <v>361</v>
      </c>
    </row>
    <row r="57" spans="1:6" x14ac:dyDescent="0.15">
      <c r="A57" t="s">
        <v>168</v>
      </c>
      <c r="B57" t="s">
        <v>169</v>
      </c>
      <c r="C57" t="s">
        <v>35</v>
      </c>
      <c r="D57" t="s">
        <v>27</v>
      </c>
      <c r="E57" t="s">
        <v>177</v>
      </c>
      <c r="F57" t="s">
        <v>266</v>
      </c>
    </row>
    <row r="58" spans="1:6" x14ac:dyDescent="0.15">
      <c r="A58" t="s">
        <v>331</v>
      </c>
      <c r="B58" t="s">
        <v>169</v>
      </c>
      <c r="C58" t="s">
        <v>35</v>
      </c>
      <c r="D58" t="s">
        <v>27</v>
      </c>
      <c r="E58" t="s">
        <v>177</v>
      </c>
      <c r="F58" t="s">
        <v>332</v>
      </c>
    </row>
    <row r="59" spans="1:6" x14ac:dyDescent="0.15">
      <c r="A59" t="s">
        <v>172</v>
      </c>
      <c r="B59" t="s">
        <v>173</v>
      </c>
      <c r="C59" t="s">
        <v>170</v>
      </c>
      <c r="D59" t="s">
        <v>27</v>
      </c>
      <c r="E59" t="s">
        <v>171</v>
      </c>
      <c r="F59" t="s">
        <v>372</v>
      </c>
    </row>
    <row r="60" spans="1:6" x14ac:dyDescent="0.15">
      <c r="A60" t="s">
        <v>175</v>
      </c>
      <c r="B60" t="s">
        <v>176</v>
      </c>
      <c r="C60" t="s">
        <v>180</v>
      </c>
      <c r="D60" t="s">
        <v>27</v>
      </c>
      <c r="E60" t="s">
        <v>181</v>
      </c>
      <c r="F60" t="s">
        <v>333</v>
      </c>
    </row>
    <row r="61" spans="1:6" x14ac:dyDescent="0.15">
      <c r="A61" t="s">
        <v>178</v>
      </c>
      <c r="B61" t="s">
        <v>179</v>
      </c>
      <c r="C61" t="s">
        <v>373</v>
      </c>
      <c r="D61" t="s">
        <v>27</v>
      </c>
      <c r="E61" t="s">
        <v>167</v>
      </c>
      <c r="F61" t="s">
        <v>334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受講申込書</vt:lpstr>
      <vt:lpstr>一括登録（受講台帳）</vt:lpstr>
      <vt:lpstr>一括登録（住所台帳）</vt:lpstr>
      <vt:lpstr>コースリスト</vt:lpstr>
      <vt:lpstr>受講申込書!Print_Area</vt:lpstr>
    </vt:vector>
  </TitlesOfParts>
  <Company>千葉職業訓練支援センター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2024-12-03T06:12:55Z</cp:lastPrinted>
  <dcterms:created xsi:type="dcterms:W3CDTF">2014-11-19T05:04:59Z</dcterms:created>
  <dcterms:modified xsi:type="dcterms:W3CDTF">2025-02-05T08:06:05Z</dcterms:modified>
</cp:coreProperties>
</file>