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3295" windowHeight="10665"/>
  </bookViews>
  <sheets>
    <sheet name="受講申込書" sheetId="3" r:id="rId1"/>
    <sheet name="コース一覧" sheetId="4" r:id="rId2"/>
  </sheets>
  <definedNames>
    <definedName name="_xlnm._FilterDatabase" localSheetId="1" hidden="1">コース一覧!$A$3:$M$81</definedName>
    <definedName name="_xlnm.Print_Area" localSheetId="0">受講申込書!$A$1:$AQ$61</definedName>
  </definedNames>
  <calcPr calcId="162913"/>
  <webPublishing allowPng="1" targetScreenSize="1024x768" codePage="932"/>
</workbook>
</file>

<file path=xl/calcChain.xml><?xml version="1.0" encoding="utf-8"?>
<calcChain xmlns="http://schemas.openxmlformats.org/spreadsheetml/2006/main">
  <c r="C81" i="4" l="1"/>
  <c r="B81" i="4"/>
  <c r="A81" i="4"/>
  <c r="C80" i="4"/>
  <c r="B80" i="4"/>
  <c r="A80" i="4"/>
  <c r="C79" i="4"/>
  <c r="B79" i="4"/>
  <c r="A79" i="4"/>
  <c r="C78" i="4"/>
  <c r="B78" i="4"/>
  <c r="A78" i="4"/>
  <c r="C77" i="4"/>
  <c r="B77" i="4"/>
  <c r="A77" i="4"/>
  <c r="C76" i="4"/>
  <c r="B76" i="4"/>
  <c r="A76" i="4"/>
  <c r="C75" i="4"/>
  <c r="B75" i="4"/>
  <c r="A75" i="4"/>
  <c r="C74" i="4"/>
  <c r="B74" i="4"/>
  <c r="A74" i="4"/>
  <c r="C73" i="4"/>
  <c r="B73" i="4"/>
  <c r="A73" i="4"/>
  <c r="C72" i="4"/>
  <c r="B72" i="4"/>
  <c r="A72" i="4"/>
  <c r="C71" i="4"/>
  <c r="B71" i="4"/>
  <c r="A71" i="4"/>
  <c r="C70" i="4"/>
  <c r="B70" i="4"/>
  <c r="A70" i="4"/>
  <c r="C69" i="4"/>
  <c r="B69" i="4"/>
  <c r="A69" i="4"/>
  <c r="C68" i="4"/>
  <c r="B68" i="4"/>
  <c r="A68" i="4"/>
  <c r="C67" i="4"/>
  <c r="B67" i="4"/>
  <c r="A67" i="4"/>
  <c r="C66" i="4"/>
  <c r="B66" i="4"/>
  <c r="A66" i="4"/>
  <c r="C65" i="4"/>
  <c r="B65" i="4"/>
  <c r="A65" i="4"/>
  <c r="C64" i="4"/>
  <c r="B64" i="4"/>
  <c r="A64" i="4"/>
  <c r="C63" i="4"/>
  <c r="B63" i="4"/>
  <c r="A63" i="4"/>
  <c r="C62" i="4"/>
  <c r="B62" i="4"/>
  <c r="A62" i="4"/>
  <c r="C61" i="4"/>
  <c r="B61" i="4"/>
  <c r="A61" i="4"/>
  <c r="C60" i="4"/>
  <c r="B60" i="4"/>
  <c r="A60" i="4"/>
  <c r="C59" i="4"/>
  <c r="B59" i="4"/>
  <c r="A59" i="4"/>
  <c r="C58" i="4"/>
  <c r="B58" i="4"/>
  <c r="A58" i="4"/>
  <c r="C57" i="4"/>
  <c r="B57" i="4"/>
  <c r="A57" i="4"/>
  <c r="C56" i="4"/>
  <c r="B56" i="4"/>
  <c r="A56" i="4"/>
  <c r="C55" i="4"/>
  <c r="B55" i="4"/>
  <c r="A55" i="4"/>
  <c r="C54" i="4"/>
  <c r="B54" i="4"/>
  <c r="A54" i="4"/>
  <c r="C53" i="4"/>
  <c r="B53" i="4"/>
  <c r="A53" i="4"/>
  <c r="C52" i="4"/>
  <c r="B52" i="4"/>
  <c r="A52" i="4"/>
  <c r="C51" i="4"/>
  <c r="B51" i="4"/>
  <c r="A51" i="4"/>
  <c r="C50" i="4"/>
  <c r="B50" i="4"/>
  <c r="A50" i="4"/>
  <c r="C49" i="4"/>
  <c r="B49" i="4"/>
  <c r="A49" i="4"/>
  <c r="C48" i="4"/>
  <c r="B48" i="4"/>
  <c r="A48" i="4"/>
  <c r="C47" i="4"/>
  <c r="B47" i="4"/>
  <c r="A47" i="4"/>
  <c r="C46" i="4"/>
  <c r="B46" i="4"/>
  <c r="A46" i="4"/>
  <c r="C45" i="4"/>
  <c r="B45" i="4"/>
  <c r="A45" i="4"/>
  <c r="C44" i="4"/>
  <c r="B44" i="4"/>
  <c r="A44" i="4"/>
  <c r="C43" i="4"/>
  <c r="B43" i="4"/>
  <c r="A43" i="4"/>
  <c r="C42" i="4"/>
  <c r="B42" i="4"/>
  <c r="A42" i="4"/>
  <c r="C41" i="4"/>
  <c r="B41" i="4"/>
  <c r="A41" i="4"/>
  <c r="C40" i="4"/>
  <c r="B40" i="4"/>
  <c r="A40" i="4"/>
  <c r="C39" i="4"/>
  <c r="B39" i="4"/>
  <c r="A39" i="4"/>
  <c r="C38" i="4"/>
  <c r="B38" i="4"/>
  <c r="A38" i="4"/>
  <c r="C37" i="4"/>
  <c r="B37" i="4"/>
  <c r="A37" i="4"/>
  <c r="C36" i="4"/>
  <c r="B36" i="4"/>
  <c r="A36" i="4"/>
  <c r="C35" i="4"/>
  <c r="B35" i="4"/>
  <c r="A35" i="4"/>
  <c r="C34" i="4"/>
  <c r="B34" i="4"/>
  <c r="A34" i="4"/>
  <c r="C33" i="4"/>
  <c r="B33" i="4"/>
  <c r="A33" i="4"/>
  <c r="C32" i="4"/>
  <c r="B32" i="4"/>
  <c r="A32" i="4"/>
  <c r="C31" i="4"/>
  <c r="B31" i="4"/>
  <c r="A31" i="4"/>
  <c r="C30" i="4"/>
  <c r="B30" i="4"/>
  <c r="A30" i="4"/>
  <c r="C29" i="4"/>
  <c r="B29" i="4"/>
  <c r="A29" i="4"/>
  <c r="C28" i="4"/>
  <c r="B28" i="4"/>
  <c r="A28" i="4"/>
  <c r="C27" i="4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C22" i="4"/>
  <c r="B22" i="4"/>
  <c r="A22" i="4"/>
  <c r="C21" i="4"/>
  <c r="B21" i="4"/>
  <c r="A21" i="4"/>
  <c r="C20" i="4"/>
  <c r="B20" i="4"/>
  <c r="A20" i="4"/>
  <c r="C19" i="4"/>
  <c r="B19" i="4"/>
  <c r="A19" i="4"/>
  <c r="C18" i="4"/>
  <c r="B18" i="4"/>
  <c r="A18" i="4"/>
  <c r="C17" i="4"/>
  <c r="B17" i="4"/>
  <c r="A17" i="4"/>
  <c r="C16" i="4"/>
  <c r="B16" i="4"/>
  <c r="A16" i="4"/>
  <c r="C15" i="4"/>
  <c r="B15" i="4"/>
  <c r="A15" i="4"/>
  <c r="C14" i="4"/>
  <c r="B14" i="4"/>
  <c r="A14" i="4"/>
  <c r="C13" i="4"/>
  <c r="B13" i="4"/>
  <c r="A13" i="4"/>
  <c r="C12" i="4"/>
  <c r="B12" i="4"/>
  <c r="A12" i="4"/>
  <c r="C11" i="4"/>
  <c r="B11" i="4"/>
  <c r="A11" i="4"/>
  <c r="C10" i="4"/>
  <c r="B10" i="4"/>
  <c r="A10" i="4"/>
  <c r="C9" i="4"/>
  <c r="B9" i="4"/>
  <c r="A9" i="4"/>
  <c r="C8" i="4"/>
  <c r="B8" i="4"/>
  <c r="A8" i="4"/>
  <c r="C7" i="4"/>
  <c r="B7" i="4"/>
  <c r="A7" i="4"/>
  <c r="C6" i="4"/>
  <c r="B6" i="4"/>
  <c r="A6" i="4"/>
  <c r="C5" i="4"/>
  <c r="B5" i="4"/>
  <c r="A5" i="4"/>
  <c r="C4" i="4"/>
  <c r="B4" i="4"/>
  <c r="A4" i="4"/>
  <c r="AD30" i="3" l="1"/>
  <c r="AS1" i="3" l="1"/>
  <c r="AS2" i="3" l="1"/>
  <c r="AT2" i="3" s="1"/>
  <c r="AU2" i="3" s="1"/>
  <c r="AV2" i="3" s="1"/>
  <c r="AW2" i="3" s="1"/>
  <c r="AS6" i="3"/>
  <c r="AG41" i="3"/>
  <c r="S41" i="3"/>
  <c r="S39" i="3"/>
  <c r="AG39" i="3"/>
  <c r="E39" i="3"/>
  <c r="AS3" i="3" l="1"/>
  <c r="E11" i="3" s="1"/>
  <c r="AS4" i="3" l="1"/>
  <c r="AU3" i="3"/>
  <c r="AT3" i="3"/>
  <c r="AW3" i="3"/>
  <c r="AV3" i="3"/>
  <c r="E41" i="3"/>
  <c r="AW4" i="3" l="1"/>
  <c r="AW5" i="3" s="1"/>
  <c r="AV4" i="3"/>
  <c r="AV5" i="3" s="1"/>
  <c r="AU4" i="3"/>
  <c r="AU5" i="3" s="1"/>
  <c r="AK12" i="3" s="1"/>
  <c r="AT4" i="3"/>
  <c r="AT5" i="3" s="1"/>
  <c r="AI11" i="3" s="1"/>
  <c r="L11" i="3" l="1"/>
  <c r="AI13" i="3"/>
  <c r="AL13" i="3"/>
  <c r="AH12" i="3"/>
</calcChain>
</file>

<file path=xl/comments1.xml><?xml version="1.0" encoding="utf-8"?>
<comments xmlns="http://schemas.openxmlformats.org/spreadsheetml/2006/main">
  <authors>
    <author>作成者</author>
  </authors>
  <commentList>
    <comment ref="AR1" authorId="0" shapeId="0">
      <text>
        <r>
          <rPr>
            <b/>
            <sz val="14"/>
            <color indexed="10"/>
            <rFont val="メイリオ"/>
            <family val="3"/>
            <charset val="128"/>
          </rPr>
          <t xml:space="preserve">
</t>
        </r>
        <r>
          <rPr>
            <b/>
            <u/>
            <sz val="14"/>
            <color indexed="10"/>
            <rFont val="メイリオ"/>
            <family val="3"/>
            <charset val="128"/>
          </rPr>
          <t>入力について</t>
        </r>
        <r>
          <rPr>
            <b/>
            <sz val="14"/>
            <color indexed="10"/>
            <rFont val="メイリオ"/>
            <family val="3"/>
            <charset val="128"/>
          </rPr>
          <t xml:space="preserve">
</t>
        </r>
        <r>
          <rPr>
            <b/>
            <sz val="12"/>
            <color indexed="10"/>
            <rFont val="メイリオ"/>
            <family val="3"/>
            <charset val="128"/>
          </rPr>
          <t xml:space="preserve">　コース番号を入力すると、コース名、実施日が表示されます。内容が正しくない場合は直接入力してください。
お申込前に自動表示された内容も含めてご確認ください。
※当センターの都合により、実施日等が変更になった場合は新しい申込書をダウンロードするか、直接入力してください。
</t>
        </r>
      </text>
    </comment>
  </commentList>
</comments>
</file>

<file path=xl/sharedStrings.xml><?xml version="1.0" encoding="utf-8"?>
<sst xmlns="http://schemas.openxmlformats.org/spreadsheetml/2006/main" count="499" uniqueCount="298">
  <si>
    <t xml:space="preserve">    ◎ 受講料は、当センターより請求書を送付いたしますので、お手元に届き次第、当センター指定口座へお振込みください。</t>
    <rPh sb="6" eb="8">
      <t>ジュコウ</t>
    </rPh>
    <rPh sb="8" eb="9">
      <t>リョウ</t>
    </rPh>
    <rPh sb="11" eb="12">
      <t>トウ</t>
    </rPh>
    <rPh sb="18" eb="21">
      <t>セイキュウショ</t>
    </rPh>
    <rPh sb="22" eb="24">
      <t>ソウフ</t>
    </rPh>
    <rPh sb="33" eb="35">
      <t>テモト</t>
    </rPh>
    <rPh sb="36" eb="37">
      <t>トド</t>
    </rPh>
    <rPh sb="38" eb="40">
      <t>シダイ</t>
    </rPh>
    <rPh sb="41" eb="42">
      <t>トウ</t>
    </rPh>
    <rPh sb="46" eb="48">
      <t>シテイ</t>
    </rPh>
    <rPh sb="48" eb="50">
      <t>コウザ</t>
    </rPh>
    <rPh sb="52" eb="54">
      <t>フリコ</t>
    </rPh>
    <phoneticPr fontId="3"/>
  </si>
  <si>
    <t>≪セミナー受講の申込方法等≫</t>
    <rPh sb="5" eb="7">
      <t>ジュコウ</t>
    </rPh>
    <rPh sb="8" eb="9">
      <t>モウ</t>
    </rPh>
    <rPh sb="9" eb="10">
      <t>コ</t>
    </rPh>
    <rPh sb="10" eb="12">
      <t>ホウホウ</t>
    </rPh>
    <rPh sb="12" eb="13">
      <t>ナド</t>
    </rPh>
    <phoneticPr fontId="3"/>
  </si>
  <si>
    <t>福井職業能力開発促進センター所長　　殿</t>
  </si>
  <si>
    <t>コース番号</t>
    <rPh sb="3" eb="5">
      <t>バンゴウ</t>
    </rPh>
    <phoneticPr fontId="2"/>
  </si>
  <si>
    <t>コース名</t>
    <rPh sb="3" eb="4">
      <t>メイ</t>
    </rPh>
    <phoneticPr fontId="2"/>
  </si>
  <si>
    <t>受講者基本情報</t>
    <rPh sb="0" eb="3">
      <t>ジュコウシャ</t>
    </rPh>
    <rPh sb="3" eb="5">
      <t>キホン</t>
    </rPh>
    <rPh sb="5" eb="7">
      <t>ジョウホウ</t>
    </rPh>
    <phoneticPr fontId="2"/>
  </si>
  <si>
    <t>ふりがな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</si>
  <si>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</si>
  <si>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</si>
  <si>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</si>
  <si>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</si>
  <si>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受講区分（開催案内・受講料請求の送付先）</t>
    <rPh sb="0" eb="2">
      <t>ジュコウ</t>
    </rPh>
    <rPh sb="2" eb="4">
      <t>クブン</t>
    </rPh>
    <rPh sb="5" eb="7">
      <t>カイサイ</t>
    </rPh>
    <rPh sb="7" eb="9">
      <t>アンナイ</t>
    </rPh>
    <rPh sb="10" eb="13">
      <t>ジュコウリョウ</t>
    </rPh>
    <rPh sb="13" eb="15">
      <t>セイキュウ</t>
    </rPh>
    <rPh sb="16" eb="19">
      <t>ソウフサキ</t>
    </rPh>
    <phoneticPr fontId="2"/>
  </si>
  <si>
    <t>２.個人による受講の場合</t>
    <rPh sb="2" eb="4">
      <t>コジン</t>
    </rPh>
    <rPh sb="7" eb="9">
      <t>ジュコウ</t>
    </rPh>
    <rPh sb="10" eb="12">
      <t>バアイ</t>
    </rPh>
    <phoneticPr fontId="2"/>
  </si>
  <si>
    <t>事業所等名</t>
    <rPh sb="0" eb="3">
      <t>ジギョウショ</t>
    </rPh>
    <rPh sb="3" eb="4">
      <t>トウ</t>
    </rPh>
    <rPh sb="4" eb="5">
      <t>メイ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</si>
  <si>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</si>
  <si>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申込担当者</t>
    <rPh sb="0" eb="2">
      <t>モウシコミ</t>
    </rPh>
    <rPh sb="2" eb="5">
      <t>タントウシャ</t>
    </rPh>
    <phoneticPr fontId="2"/>
  </si>
  <si>
    <t>TEL</t>
    <phoneticPr fontId="2"/>
  </si>
  <si>
    <t>FAX</t>
    <phoneticPr fontId="2"/>
  </si>
  <si>
    <t>E‐ｍａｉｌ</t>
    <phoneticPr fontId="2"/>
  </si>
  <si>
    <t>Ａ</t>
    <phoneticPr fontId="2"/>
  </si>
  <si>
    <t>製造業</t>
    <rPh sb="0" eb="3">
      <t>セイゾウギョウ</t>
    </rPh>
    <phoneticPr fontId="2"/>
  </si>
  <si>
    <t>Ｂ</t>
    <phoneticPr fontId="2"/>
  </si>
  <si>
    <t>建設業</t>
    <rPh sb="0" eb="3">
      <t>ケンセツギョウ</t>
    </rPh>
    <phoneticPr fontId="2"/>
  </si>
  <si>
    <t>サービス業</t>
    <rPh sb="4" eb="5">
      <t>ギョウ</t>
    </rPh>
    <phoneticPr fontId="2"/>
  </si>
  <si>
    <t>Ｄ</t>
    <phoneticPr fontId="2"/>
  </si>
  <si>
    <t>卸売・小売業</t>
    <rPh sb="0" eb="2">
      <t>オロシウ</t>
    </rPh>
    <rPh sb="3" eb="5">
      <t>コウ</t>
    </rPh>
    <rPh sb="5" eb="6">
      <t>ギョウ</t>
    </rPh>
    <phoneticPr fontId="2"/>
  </si>
  <si>
    <t>Ｅ</t>
    <phoneticPr fontId="2"/>
  </si>
  <si>
    <t>その他</t>
    <rPh sb="2" eb="3">
      <t>タ</t>
    </rPh>
    <phoneticPr fontId="2"/>
  </si>
  <si>
    <t>企業規模</t>
    <rPh sb="0" eb="2">
      <t>キギョウ</t>
    </rPh>
    <rPh sb="2" eb="4">
      <t>キボ</t>
    </rPh>
    <phoneticPr fontId="2"/>
  </si>
  <si>
    <t>1～29人</t>
    <rPh sb="4" eb="5">
      <t>ニン</t>
    </rPh>
    <phoneticPr fontId="2"/>
  </si>
  <si>
    <t>100～299人</t>
    <rPh sb="7" eb="8">
      <t>ニン</t>
    </rPh>
    <phoneticPr fontId="2"/>
  </si>
  <si>
    <t>300～499人</t>
    <rPh sb="7" eb="8">
      <t>ニン</t>
    </rPh>
    <phoneticPr fontId="2"/>
  </si>
  <si>
    <t>500～999人</t>
    <rPh sb="7" eb="8">
      <t>ニン</t>
    </rPh>
    <phoneticPr fontId="2"/>
  </si>
  <si>
    <t>Ｆ</t>
    <phoneticPr fontId="2"/>
  </si>
  <si>
    <t>1000人以上</t>
    <rPh sb="4" eb="5">
      <t>ニン</t>
    </rPh>
    <rPh sb="5" eb="7">
      <t>イジョウ</t>
    </rPh>
    <phoneticPr fontId="2"/>
  </si>
  <si>
    <t>所　在　地</t>
    <phoneticPr fontId="2"/>
  </si>
  <si>
    <t>業　　　種</t>
    <rPh sb="0" eb="1">
      <t>ギョウ</t>
    </rPh>
    <rPh sb="4" eb="5">
      <t>シュ</t>
    </rPh>
    <phoneticPr fontId="2"/>
  </si>
  <si>
    <t>住　　　所</t>
    <rPh sb="0" eb="1">
      <t>ジュウ</t>
    </rPh>
    <rPh sb="4" eb="5">
      <t>ショ</t>
    </rPh>
    <phoneticPr fontId="2"/>
  </si>
  <si>
    <t>※１　</t>
    <phoneticPr fontId="2"/>
  </si>
  <si>
    <t>受講区分の「１．会社からの指示による受講」を選択された場合は、受講者が所属する会社の代表者の方（事業主・営業所長・工場長等）にアンケート調査へのご協力をお願いしております。</t>
  </si>
  <si>
    <t>≪当機構の保有個人情報保護方針、利用目的≫</t>
    <rPh sb="1" eb="2">
      <t>トウ</t>
    </rPh>
    <rPh sb="2" eb="4">
      <t>キコウ</t>
    </rPh>
    <rPh sb="5" eb="7">
      <t>ホユウ</t>
    </rPh>
    <rPh sb="7" eb="9">
      <t>コジン</t>
    </rPh>
    <rPh sb="9" eb="11">
      <t>ジョウホウ</t>
    </rPh>
    <rPh sb="11" eb="13">
      <t>ホゴ</t>
    </rPh>
    <rPh sb="13" eb="15">
      <t>ホウシン</t>
    </rPh>
    <rPh sb="16" eb="18">
      <t>リヨウ</t>
    </rPh>
    <rPh sb="18" eb="20">
      <t>モクテキ</t>
    </rPh>
    <phoneticPr fontId="3"/>
  </si>
  <si>
    <t>　　○ご記入いただいた個人情報は、能力開発セミナーの受講に関する事務処理（連絡、修了証書の交付、修了台帳の整備）及び業務統計、当機構の能力開発セミナーや関連するセミナー・イベント</t>
    <phoneticPr fontId="2"/>
  </si>
  <si>
    <t>-</t>
    <phoneticPr fontId="2"/>
  </si>
  <si>
    <t>〒</t>
  </si>
  <si>
    <t xml:space="preserve"> 【所属部署・役職】</t>
    <rPh sb="2" eb="4">
      <t>ショゾク</t>
    </rPh>
    <rPh sb="4" eb="6">
      <t>ブショ</t>
    </rPh>
    <rPh sb="7" eb="9">
      <t>ヤクショク</t>
    </rPh>
    <phoneticPr fontId="2"/>
  </si>
  <si>
    <t xml:space="preserve"> 【氏　名】</t>
    <rPh sb="2" eb="3">
      <t>シ</t>
    </rPh>
    <rPh sb="4" eb="5">
      <t>ナ</t>
    </rPh>
    <phoneticPr fontId="2"/>
  </si>
  <si>
    <t>※２　</t>
    <phoneticPr fontId="2"/>
  </si>
  <si>
    <t>経験の有無</t>
  </si>
  <si>
    <t>経験有</t>
    <rPh sb="0" eb="2">
      <t>ケイケン</t>
    </rPh>
    <rPh sb="2" eb="3">
      <t>アリ</t>
    </rPh>
    <phoneticPr fontId="2"/>
  </si>
  <si>
    <t>未経験</t>
    <rPh sb="0" eb="3">
      <t>ミケイケン</t>
    </rPh>
    <phoneticPr fontId="2"/>
  </si>
  <si>
    <t>(</t>
    <phoneticPr fontId="2"/>
  </si>
  <si>
    <t>)</t>
    <phoneticPr fontId="2"/>
  </si>
  <si>
    <t>－</t>
    <phoneticPr fontId="2"/>
  </si>
  <si>
    <t>実施日</t>
    <rPh sb="0" eb="3">
      <t>ジッシビ</t>
    </rPh>
    <phoneticPr fontId="2"/>
  </si>
  <si>
    <t>）</t>
    <phoneticPr fontId="2"/>
  </si>
  <si>
    <t>（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</si>
  <si>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</si>
  <si>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</si>
  <si>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</si>
  <si>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西暦</t>
    <rPh sb="0" eb="2">
      <t>セイレキ</t>
    </rPh>
    <phoneticPr fontId="2"/>
  </si>
  <si>
    <t>西暦　　　　　</t>
    <rPh sb="0" eb="2">
      <t>セイレキ</t>
    </rPh>
    <phoneticPr fontId="2"/>
  </si>
  <si>
    <t>　</t>
    <phoneticPr fontId="2"/>
  </si>
  <si>
    <t>～</t>
    <phoneticPr fontId="2"/>
  </si>
  <si>
    <t>機構処理欄</t>
    <rPh sb="0" eb="2">
      <t>キコウ</t>
    </rPh>
    <rPh sb="2" eb="4">
      <t>ショリ</t>
    </rPh>
    <rPh sb="4" eb="5">
      <t>ラン</t>
    </rPh>
    <phoneticPr fontId="2"/>
  </si>
  <si>
    <t>　　 　なお、振込み手数料は、ご負担をお願いします。 ※受講料納入は、セミナー開始７日前までにお願いします。直前（開講前７日以内）の取消しの場合は受講料を負担していただくことになります。</t>
    <rPh sb="7" eb="9">
      <t>フリコ</t>
    </rPh>
    <rPh sb="10" eb="13">
      <t>テスウリョウ</t>
    </rPh>
    <rPh sb="16" eb="18">
      <t>フタン</t>
    </rPh>
    <rPh sb="20" eb="21">
      <t>ネガ</t>
    </rPh>
    <phoneticPr fontId="3"/>
  </si>
  <si>
    <t>正社員</t>
    <rPh sb="0" eb="3">
      <t>セイシャイン</t>
    </rPh>
    <phoneticPr fontId="2"/>
  </si>
  <si>
    <t>非正規雇用</t>
    <rPh sb="0" eb="1">
      <t>ヒ</t>
    </rPh>
    <rPh sb="1" eb="3">
      <t>セイキ</t>
    </rPh>
    <rPh sb="3" eb="5">
      <t>コヨウ</t>
    </rPh>
    <phoneticPr fontId="2"/>
  </si>
  <si>
    <t>その他</t>
    <rPh sb="2" eb="3">
      <t>タ</t>
    </rPh>
    <phoneticPr fontId="2"/>
  </si>
  <si>
    <t>確認</t>
    <rPh sb="0" eb="2">
      <t>カクニン</t>
    </rPh>
    <phoneticPr fontId="2"/>
  </si>
  <si>
    <t>見た</t>
    <rPh sb="0" eb="1">
      <t>ミ</t>
    </rPh>
    <phoneticPr fontId="2"/>
  </si>
  <si>
    <t>見ていない</t>
    <rPh sb="0" eb="1">
      <t>ミ</t>
    </rPh>
    <phoneticPr fontId="2"/>
  </si>
  <si>
    <t>正社員</t>
  </si>
  <si>
    <t>コース名</t>
  </si>
  <si>
    <t>機械設計のための総合力学</t>
  </si>
  <si>
    <t>２次元ＣＡＤによる機械製図技術</t>
  </si>
  <si>
    <t>精密測定技術</t>
  </si>
  <si>
    <t>旋盤加工技術</t>
  </si>
  <si>
    <t>旋盤加工応用技術</t>
  </si>
  <si>
    <t>フライス盤加工技術</t>
  </si>
  <si>
    <t>フライス盤加工応用技術</t>
  </si>
  <si>
    <t>ＮＣ旋盤プログラミング技術</t>
  </si>
  <si>
    <t>マシニングセンタプログラミング技術</t>
  </si>
  <si>
    <t>生産設備のムダ取り改善</t>
  </si>
  <si>
    <t>実践生産性改善</t>
  </si>
  <si>
    <t>新ＱＣ７つ道具活用による製造現場における品質改善・品質保証</t>
  </si>
  <si>
    <t>原価管理から見た生産性向上</t>
  </si>
  <si>
    <t>有接点シーケンス制御の実践技術</t>
  </si>
  <si>
    <t>シーケンス制御による電動機制御技術</t>
  </si>
  <si>
    <t>ＰＬＣ制御の回路技術</t>
  </si>
  <si>
    <t>ＰＬＣ制御の応用技術</t>
  </si>
  <si>
    <t>ＰＬＣプログラミング技術</t>
  </si>
  <si>
    <t>ＰＬＣによるＦＡセンサ活用技術</t>
  </si>
  <si>
    <t>ＰＬＣによるタッチパネル活用技術</t>
  </si>
  <si>
    <t>ＰＬＣによる位置決め制御技術</t>
  </si>
  <si>
    <t>冷媒配管の施工と空調機器据付け技術</t>
  </si>
  <si>
    <t>トラブル事例から学ぶ各種管の加工・接合技術</t>
  </si>
  <si>
    <t>Ｃ</t>
    <phoneticPr fontId="2"/>
  </si>
  <si>
    <t>年）</t>
    <phoneticPr fontId="2"/>
  </si>
  <si>
    <t>西暦</t>
    <phoneticPr fontId="2"/>
  </si>
  <si>
    <t>下記のセミナーについて、訓練内容と受講要件（ある場合のみ）を確認の上、申し込みます。</t>
    <phoneticPr fontId="2"/>
  </si>
  <si>
    <t>パンフレット</t>
  </si>
  <si>
    <t>※訓練分野別コース名詳細のページではより詳しい訓練の内容をご覧いただけます。</t>
    <rPh sb="9" eb="10">
      <t>メイ</t>
    </rPh>
    <rPh sb="10" eb="12">
      <t>ショウサイ</t>
    </rPh>
    <rPh sb="20" eb="21">
      <t>クワ</t>
    </rPh>
    <rPh sb="23" eb="25">
      <t>クンレン</t>
    </rPh>
    <rPh sb="26" eb="28">
      <t>ナイヨウ</t>
    </rPh>
    <rPh sb="30" eb="31">
      <t>ラン</t>
    </rPh>
    <phoneticPr fontId="2"/>
  </si>
  <si>
    <t>　ホームページの訓練分野別コース名詳細のページをご覧になられましたか。　　　　　　　　　　　</t>
    <rPh sb="16" eb="17">
      <t>メイ</t>
    </rPh>
    <rPh sb="17" eb="19">
      <t>ショウサイ</t>
    </rPh>
    <rPh sb="25" eb="26">
      <t>ラン</t>
    </rPh>
    <phoneticPr fontId="2"/>
  </si>
  <si>
    <t>　受講者がパンフレット掲載の各コース「対象者」の条件を満たしているかご確認ください。</t>
    <rPh sb="1" eb="4">
      <t>ジュコウシャ</t>
    </rPh>
    <rPh sb="11" eb="13">
      <t>ケイサイ</t>
    </rPh>
    <rPh sb="14" eb="15">
      <t>カク</t>
    </rPh>
    <rPh sb="19" eb="22">
      <t>タイショウシャ</t>
    </rPh>
    <rPh sb="24" eb="26">
      <t>ジョウケン</t>
    </rPh>
    <rPh sb="27" eb="28">
      <t>ミ</t>
    </rPh>
    <rPh sb="35" eb="37">
      <t>カクニン</t>
    </rPh>
    <phoneticPr fontId="2"/>
  </si>
  <si>
    <t>　今回のコースをどのようにしてお知りになりましたか。　　　　　　　　　　</t>
    <phoneticPr fontId="2"/>
  </si>
  <si>
    <t>ホームページ</t>
  </si>
  <si>
    <t>DM（ダイレクトメール）</t>
  </si>
  <si>
    <t>事業主団体からの紹介</t>
  </si>
  <si>
    <t>従業員からの要望</t>
  </si>
  <si>
    <t>その他（</t>
    <phoneticPr fontId="2"/>
  </si>
  <si>
    <r>
      <t>１.会社指示による受講の場合　</t>
    </r>
    <r>
      <rPr>
        <sz val="11"/>
        <color rgb="FFFF0000"/>
        <rFont val="Meiryo UI"/>
        <family val="3"/>
        <charset val="128"/>
      </rPr>
      <t>※１</t>
    </r>
    <rPh sb="2" eb="4">
      <t>カイシャ</t>
    </rPh>
    <rPh sb="4" eb="6">
      <t>シジ</t>
    </rPh>
    <rPh sb="9" eb="11">
      <t>ジュコウ</t>
    </rPh>
    <rPh sb="12" eb="14">
      <t>バアイ</t>
    </rPh>
    <phoneticPr fontId="2"/>
  </si>
  <si>
    <r>
      <t xml:space="preserve">    ◎申込書に、必要事項をご記入の上ご持参いただくか、</t>
    </r>
    <r>
      <rPr>
        <u/>
        <sz val="10"/>
        <rFont val="Meiryo UI"/>
        <family val="3"/>
        <charset val="128"/>
      </rPr>
      <t>FAXまたはＥ-ｍａｉｌ若しくは郵便にて送付</t>
    </r>
    <r>
      <rPr>
        <sz val="10"/>
        <rFont val="Meiryo UI"/>
        <family val="3"/>
        <charset val="128"/>
      </rPr>
      <t>ください。　</t>
    </r>
    <rPh sb="5" eb="7">
      <t>モウシコミ</t>
    </rPh>
    <rPh sb="7" eb="8">
      <t>ショ</t>
    </rPh>
    <rPh sb="10" eb="12">
      <t>ヒツヨウ</t>
    </rPh>
    <rPh sb="12" eb="14">
      <t>ジコウ</t>
    </rPh>
    <rPh sb="16" eb="18">
      <t>キニュウ</t>
    </rPh>
    <rPh sb="19" eb="20">
      <t>ウエ</t>
    </rPh>
    <rPh sb="21" eb="23">
      <t>ジサン</t>
    </rPh>
    <rPh sb="41" eb="42">
      <t>モ</t>
    </rPh>
    <rPh sb="45" eb="47">
      <t>ユウビン</t>
    </rPh>
    <rPh sb="49" eb="51">
      <t>ソウフ</t>
    </rPh>
    <phoneticPr fontId="3"/>
  </si>
  <si>
    <r>
      <t xml:space="preserve">雇用形態 
</t>
    </r>
    <r>
      <rPr>
        <sz val="11"/>
        <color theme="0"/>
        <rFont val="Meiryo UI"/>
        <family val="3"/>
        <charset val="128"/>
      </rPr>
      <t>※２</t>
    </r>
    <rPh sb="0" eb="2">
      <t>コヨウ</t>
    </rPh>
    <rPh sb="2" eb="4">
      <t>ケイタイ</t>
    </rPh>
    <phoneticPr fontId="2"/>
  </si>
  <si>
    <t>雇用形態
※２</t>
    <rPh sb="0" eb="2">
      <t>コヨウ</t>
    </rPh>
    <rPh sb="2" eb="4">
      <t>ケイタイ</t>
    </rPh>
    <phoneticPr fontId="2"/>
  </si>
  <si>
    <t>　　　等の案内に使用するものであり、それ以外に使用することはありません。受講区分欄の１を選択された方は、申込担当者様あてに送付いたします。</t>
    <phoneticPr fontId="2"/>
  </si>
  <si>
    <t>　　○独立行政法人高齢・障害・求職者雇用支援機構は、「個人情報の保護に関する法律」（平成１５年法律第５７号）を遵守し、保有個人情報を適切に管理し、個人の権利利益を保護いたします。</t>
    <rPh sb="3" eb="5">
      <t>ドクリツ</t>
    </rPh>
    <rPh sb="5" eb="7">
      <t>ギョウセイ</t>
    </rPh>
    <rPh sb="7" eb="9">
      <t>ホウジン</t>
    </rPh>
    <rPh sb="9" eb="11">
      <t>コウレイ</t>
    </rPh>
    <rPh sb="12" eb="14">
      <t>ショウガイ</t>
    </rPh>
    <rPh sb="15" eb="17">
      <t>キュウショク</t>
    </rPh>
    <rPh sb="17" eb="18">
      <t>シャ</t>
    </rPh>
    <rPh sb="18" eb="20">
      <t>コヨウ</t>
    </rPh>
    <rPh sb="20" eb="22">
      <t>シエン</t>
    </rPh>
    <rPh sb="22" eb="24">
      <t>キコウ</t>
    </rPh>
    <rPh sb="27" eb="29">
      <t>コジン</t>
    </rPh>
    <rPh sb="29" eb="31">
      <t>ジョウホウ</t>
    </rPh>
    <rPh sb="32" eb="34">
      <t>ホゴ</t>
    </rPh>
    <rPh sb="35" eb="36">
      <t>カン</t>
    </rPh>
    <rPh sb="38" eb="40">
      <t>ホウリツ</t>
    </rPh>
    <rPh sb="42" eb="44">
      <t>ヘイセイ</t>
    </rPh>
    <rPh sb="46" eb="47">
      <t>ネン</t>
    </rPh>
    <rPh sb="47" eb="49">
      <t>ホウリツ</t>
    </rPh>
    <rPh sb="49" eb="50">
      <t>ダイ</t>
    </rPh>
    <rPh sb="52" eb="53">
      <t>ゴウ</t>
    </rPh>
    <phoneticPr fontId="3"/>
  </si>
  <si>
    <t>30～99人</t>
    <rPh sb="5" eb="6">
      <t>ニン</t>
    </rPh>
    <phoneticPr fontId="2"/>
  </si>
  <si>
    <t>コース番号</t>
  </si>
  <si>
    <t>7M011</t>
  </si>
  <si>
    <t>7M311</t>
  </si>
  <si>
    <t>7M321</t>
  </si>
  <si>
    <t>7M322</t>
  </si>
  <si>
    <t>7M141</t>
  </si>
  <si>
    <t>7M143</t>
  </si>
  <si>
    <t>7M144</t>
  </si>
  <si>
    <t>7M131</t>
  </si>
  <si>
    <t>7M132</t>
  </si>
  <si>
    <t>7M133</t>
  </si>
  <si>
    <t>7M111</t>
  </si>
  <si>
    <t>7M161</t>
  </si>
  <si>
    <t>7M162</t>
  </si>
  <si>
    <t>7M211</t>
  </si>
  <si>
    <t>7M411</t>
  </si>
  <si>
    <t>7M511</t>
  </si>
  <si>
    <t>7M611</t>
  </si>
  <si>
    <t>7M711</t>
  </si>
  <si>
    <t>7D081</t>
  </si>
  <si>
    <t>7D082</t>
  </si>
  <si>
    <t>7D011</t>
  </si>
  <si>
    <t>7D012</t>
  </si>
  <si>
    <t>7D031</t>
  </si>
  <si>
    <t>7D032</t>
  </si>
  <si>
    <t>7D041</t>
  </si>
  <si>
    <t>7D042</t>
  </si>
  <si>
    <t>7D021</t>
  </si>
  <si>
    <t>7D022</t>
  </si>
  <si>
    <t>7D061</t>
  </si>
  <si>
    <t>7D062</t>
  </si>
  <si>
    <t>7D071</t>
  </si>
  <si>
    <t>7D072</t>
  </si>
  <si>
    <t>7D051</t>
  </si>
  <si>
    <t>7D052</t>
  </si>
  <si>
    <t>7H011</t>
  </si>
  <si>
    <t>7H022</t>
  </si>
  <si>
    <t>7H212</t>
  </si>
  <si>
    <t>２次元ＣＡＤによる機械製図技術（カスタマイズ編）</t>
  </si>
  <si>
    <t>設計に活かす３次元ＣＡＤソリッドモデリング技術</t>
  </si>
  <si>
    <t>精密測定技術（精度管理編）</t>
  </si>
  <si>
    <t>旋盤加工技術（外径加工要素編）</t>
  </si>
  <si>
    <t>旋削加工の理論と実際</t>
  </si>
  <si>
    <t>ＮＣ旋盤加工技術</t>
  </si>
  <si>
    <t>マシニングセンタ加工技術</t>
  </si>
  <si>
    <t>カスタムマクロによるＮＣプログラミング技術</t>
  </si>
  <si>
    <t>現場のための電気保全技術（シーケンス制御編）</t>
  </si>
  <si>
    <t>他機関からの紹介</t>
  </si>
  <si>
    <t>コピーしてご使用ください。</t>
    <rPh sb="6" eb="8">
      <t>しよう</t>
    </rPh>
    <phoneticPr fontId="2" type="Hiragana" alignment="center"/>
  </si>
  <si>
    <t>Ｎｏ</t>
    <phoneticPr fontId="32"/>
  </si>
  <si>
    <t>訓練分野</t>
  </si>
  <si>
    <t>日程</t>
  </si>
  <si>
    <t>開始年月日</t>
  </si>
  <si>
    <t>終了年月日</t>
  </si>
  <si>
    <t>訓練日数</t>
  </si>
  <si>
    <t>訓練時間</t>
  </si>
  <si>
    <t>募集定員</t>
  </si>
  <si>
    <t>機械系</t>
  </si>
  <si>
    <t>空気圧実践技術</t>
  </si>
  <si>
    <t>居住系</t>
  </si>
  <si>
    <t>電気・電子系</t>
  </si>
  <si>
    <t>男</t>
    <phoneticPr fontId="2" type="Hiragana" alignment="center"/>
  </si>
  <si>
    <t>氏名</t>
    <phoneticPr fontId="2" type="Hiragana" alignment="center"/>
  </si>
  <si>
    <t>女</t>
    <phoneticPr fontId="2" type="Hiragana" alignment="center"/>
  </si>
  <si>
    <t xml:space="preserve"> 非正規雇用</t>
  </si>
  <si>
    <t>その他</t>
  </si>
  <si>
    <t>経験の有無</t>
    <phoneticPr fontId="2" type="Hiragana" alignment="center"/>
  </si>
  <si>
    <t xml:space="preserve"> 経験有</t>
    <phoneticPr fontId="2" type="Hiragana" alignment="center"/>
  </si>
  <si>
    <t>令和6年度　能力開発セミナー　コース一覧</t>
    <phoneticPr fontId="2"/>
  </si>
  <si>
    <t>雇用形態の非正規雇用とは、一般的にパート、アルバイト、契約社員などが該当しますが、様々な呼称があるため、貴社の判断で差し支えありません。</t>
    <phoneticPr fontId="2"/>
  </si>
  <si>
    <t>7M112</t>
  </si>
  <si>
    <t>7M134</t>
  </si>
  <si>
    <t>7M142</t>
  </si>
  <si>
    <t>7M612</t>
  </si>
  <si>
    <t>7M613</t>
  </si>
  <si>
    <t>7M621</t>
  </si>
  <si>
    <t>7M622</t>
  </si>
  <si>
    <t>7M341</t>
  </si>
  <si>
    <t>7M342</t>
  </si>
  <si>
    <t>7M331</t>
  </si>
  <si>
    <t>7M332</t>
  </si>
  <si>
    <t>7M351</t>
  </si>
  <si>
    <t>7M352</t>
  </si>
  <si>
    <t>7M353</t>
  </si>
  <si>
    <t>7M354</t>
  </si>
  <si>
    <t>7M361</t>
  </si>
  <si>
    <t>7M362</t>
  </si>
  <si>
    <t>7M412</t>
  </si>
  <si>
    <t>7M421</t>
  </si>
  <si>
    <t>7M422</t>
  </si>
  <si>
    <t>7M441</t>
  </si>
  <si>
    <t>7M442</t>
  </si>
  <si>
    <t>7M451</t>
  </si>
  <si>
    <t>7M452</t>
  </si>
  <si>
    <t>7M431</t>
  </si>
  <si>
    <t>7M432</t>
  </si>
  <si>
    <t>7M721</t>
  </si>
  <si>
    <t>7M722</t>
  </si>
  <si>
    <t>7M811</t>
  </si>
  <si>
    <t>7M812</t>
  </si>
  <si>
    <t>7M911</t>
  </si>
  <si>
    <t>7M912</t>
  </si>
  <si>
    <t>機械装置の安全設計のポイント</t>
  </si>
  <si>
    <t>機械組立仕上げのテクニック</t>
  </si>
  <si>
    <t>5/29(水)～31(金)</t>
  </si>
  <si>
    <t>11/25(月)～27(水)</t>
  </si>
  <si>
    <t>6/10(月)～12(水)</t>
  </si>
  <si>
    <t>9/9(月)～11(水)</t>
  </si>
  <si>
    <t>12/9(月)～11(水)</t>
  </si>
  <si>
    <t>2025/3/10(月)～12(水)</t>
  </si>
  <si>
    <t>6/13(木)・14(金)</t>
  </si>
  <si>
    <t>9/12(木)・13(金)</t>
  </si>
  <si>
    <t>12/12(木)・13(金)</t>
  </si>
  <si>
    <t>2025/3/13(木)・14(金)</t>
  </si>
  <si>
    <t>9/17(火)～20(月)</t>
  </si>
  <si>
    <t>2025/3/25(火)～28(金)</t>
  </si>
  <si>
    <t>9/11(水)～13(金)</t>
  </si>
  <si>
    <t>4/17(水)・18(木)</t>
  </si>
  <si>
    <t>10/3(木)・4(金)</t>
  </si>
  <si>
    <t>2025/1/9(木)・10(金)</t>
  </si>
  <si>
    <t>9/26(木)・27(金)</t>
  </si>
  <si>
    <t>2025/3/18(火)・19(水)</t>
  </si>
  <si>
    <t>7/4(木)・5(金)</t>
  </si>
  <si>
    <t>2025/1/16(木)・17(金)</t>
  </si>
  <si>
    <t>7/10(水)～12(金)</t>
  </si>
  <si>
    <t>2025/1/22(水)～24(金)</t>
  </si>
  <si>
    <t>7/30(火)～2(金)</t>
  </si>
  <si>
    <t>2025/2/4(火)～7(金)</t>
  </si>
  <si>
    <t>9/19(木)・20(金)</t>
  </si>
  <si>
    <t>4/22(月)～24(水)</t>
  </si>
  <si>
    <t>8/21(水)～23(金)</t>
  </si>
  <si>
    <t>10/9(水)～11(金)</t>
  </si>
  <si>
    <t>2025/2/12(水)～14(金)</t>
  </si>
  <si>
    <t>8/27(火)～30(金)</t>
  </si>
  <si>
    <t>2025/2/25(火)～28(金)</t>
  </si>
  <si>
    <t>9/3(火)・4(水)</t>
  </si>
  <si>
    <t>2025/3/4(火)・5(水)</t>
  </si>
  <si>
    <t>9/5(木)・6(金)</t>
  </si>
  <si>
    <t>2025/3/6(木)・7(金)</t>
  </si>
  <si>
    <t>5/21(火)・22(水)</t>
  </si>
  <si>
    <t>11/12(火)・13(水)</t>
  </si>
  <si>
    <t>5/23(木)・24(金)</t>
  </si>
  <si>
    <t>11/14(木)・15(金)</t>
  </si>
  <si>
    <t>5/30(木)・31(金)</t>
  </si>
  <si>
    <t>11/28(木)・29(金)</t>
  </si>
  <si>
    <t>12/3(火)～5(木)</t>
  </si>
  <si>
    <t>2025/3/12(水)～14(金)</t>
  </si>
  <si>
    <t>4/10(水)～12(金)</t>
  </si>
  <si>
    <t>7H012</t>
  </si>
  <si>
    <t>7H013</t>
  </si>
  <si>
    <t>7H021</t>
  </si>
  <si>
    <t>7H023</t>
  </si>
  <si>
    <t>7H111</t>
  </si>
  <si>
    <t>7H112</t>
  </si>
  <si>
    <t>7H211</t>
  </si>
  <si>
    <t>実践建築設計２次元ＣＡＤ技術（製図支援・作図効率向上・平面図作成編）</t>
  </si>
  <si>
    <t>実践建築設計２次元ＣＡＤ技術（電気・空調・給排水設備図面作成編）</t>
  </si>
  <si>
    <t>5/28(火)・29(水)</t>
  </si>
  <si>
    <t>9/7(土)・8(日)</t>
  </si>
  <si>
    <t>2025/1/18(土)・19(日)</t>
  </si>
  <si>
    <t>9/9(月)・12(木)</t>
  </si>
  <si>
    <t>2025/1/25(土)・26(日)</t>
  </si>
  <si>
    <t>5/22(水)・23(木)</t>
  </si>
  <si>
    <t>11/20(水)・21(木)</t>
  </si>
  <si>
    <t>7/13(土)～15(月)</t>
  </si>
  <si>
    <t>12/23(月)～25(水)</t>
  </si>
  <si>
    <t>7D411</t>
  </si>
  <si>
    <t>7D412</t>
  </si>
  <si>
    <t>11/7(木)・8(金)</t>
  </si>
  <si>
    <t>6/20(木)・21(金)</t>
  </si>
  <si>
    <t>6/27(木)・28(金)</t>
  </si>
  <si>
    <t>11/21(木)・22(金)</t>
  </si>
  <si>
    <t>7/24(水)～26(金)</t>
  </si>
  <si>
    <t>12/18(水)～20(金)</t>
  </si>
  <si>
    <t>8/22(木)・23(金)</t>
  </si>
  <si>
    <t>2025/1/30(木)・31(金)</t>
  </si>
  <si>
    <t>12/10(火)～12(木)</t>
  </si>
  <si>
    <t>8/8(木)・9(金)</t>
  </si>
  <si>
    <t>2025/1/23(木)・24(金)</t>
  </si>
  <si>
    <t>8/1(木)・2(金)</t>
  </si>
  <si>
    <t>居住系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</si>
</sst>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;@"/>
    <numFmt numFmtId="177" formatCode="[$-411]ggge&quot;年度&quot;"/>
    <numFmt numFmtId="178" formatCode="yyyy/mm/dd"/>
  </numFmts>
  <fonts count="33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Meiryo UI"/>
      <family val="3"/>
      <charset val="128"/>
    </font>
    <font>
      <b/>
      <sz val="14"/>
      <color indexed="10"/>
      <name val="メイリオ"/>
      <family val="3"/>
      <charset val="128"/>
    </font>
    <font>
      <b/>
      <u/>
      <sz val="14"/>
      <color indexed="10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sz val="16"/>
      <name val="Meiryo UI"/>
      <family val="3"/>
      <charset val="128"/>
    </font>
    <font>
      <sz val="11"/>
      <color rgb="FFFF0000"/>
      <name val="Meiryo UI"/>
      <family val="3"/>
      <charset val="128"/>
    </font>
    <font>
      <sz val="2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name val="Meiryo UI"/>
      <family val="3"/>
      <charset val="128"/>
    </font>
    <font>
      <sz val="12"/>
      <color theme="0"/>
      <name val="Meiryo UI"/>
      <family val="3"/>
      <charset val="128"/>
    </font>
    <font>
      <sz val="16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0"/>
      <name val="Meiryo UI"/>
      <family val="3"/>
      <charset val="128"/>
    </font>
    <font>
      <sz val="9.5"/>
      <color rgb="FFFF0000"/>
      <name val="Meiryo UI"/>
      <family val="3"/>
      <charset val="128"/>
    </font>
    <font>
      <sz val="10.5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>
      <alignment vertical="center"/>
    </xf>
  </cellStyleXfs>
  <cellXfs count="236">
    <xf numFmtId="0" fontId="0" fillId="0" borderId="0" xfId="0"/>
    <xf numFmtId="0" fontId="7" fillId="0" borderId="0" xfId="0" applyFont="1" applyAlignment="1">
      <alignment horizontal="center" vertical="center"/>
    </xf>
    <xf numFmtId="0" fontId="8" fillId="5" borderId="43" xfId="0" applyFont="1" applyFill="1" applyBorder="1" applyAlignment="1">
      <alignment horizontal="center" vertical="center" wrapText="1"/>
    </xf>
    <xf numFmtId="0" fontId="6" fillId="7" borderId="44" xfId="2" applyFont="1" applyFill="1" applyBorder="1" applyAlignment="1">
      <alignment horizontal="center" vertical="center" shrinkToFit="1"/>
    </xf>
    <xf numFmtId="49" fontId="7" fillId="0" borderId="0" xfId="0" applyNumberFormat="1" applyFont="1" applyProtection="1"/>
    <xf numFmtId="49" fontId="15" fillId="0" borderId="0" xfId="0" applyNumberFormat="1" applyFont="1" applyProtection="1"/>
    <xf numFmtId="0" fontId="7" fillId="0" borderId="0" xfId="0" applyNumberFormat="1" applyFont="1" applyProtection="1"/>
    <xf numFmtId="0" fontId="7" fillId="0" borderId="0" xfId="0" applyNumberFormat="1" applyFont="1" applyBorder="1" applyProtection="1"/>
    <xf numFmtId="176" fontId="7" fillId="0" borderId="0" xfId="0" applyNumberFormat="1" applyFont="1" applyProtection="1"/>
    <xf numFmtId="49" fontId="17" fillId="0" borderId="0" xfId="0" applyNumberFormat="1" applyFont="1" applyProtection="1"/>
    <xf numFmtId="49" fontId="7" fillId="0" borderId="0" xfId="0" applyNumberFormat="1" applyFont="1" applyAlignment="1" applyProtection="1"/>
    <xf numFmtId="49" fontId="18" fillId="0" borderId="0" xfId="0" applyNumberFormat="1" applyFont="1" applyAlignment="1" applyProtection="1"/>
    <xf numFmtId="49" fontId="19" fillId="0" borderId="0" xfId="0" applyNumberFormat="1" applyFont="1" applyProtection="1"/>
    <xf numFmtId="0" fontId="5" fillId="0" borderId="0" xfId="0" applyNumberFormat="1" applyFont="1" applyProtection="1"/>
    <xf numFmtId="49" fontId="20" fillId="0" borderId="3" xfId="0" applyNumberFormat="1" applyFont="1" applyBorder="1" applyAlignment="1" applyProtection="1">
      <alignment vertical="center" wrapText="1"/>
    </xf>
    <xf numFmtId="49" fontId="20" fillId="0" borderId="2" xfId="0" applyNumberFormat="1" applyFont="1" applyBorder="1" applyAlignment="1" applyProtection="1">
      <alignment vertical="center" wrapText="1"/>
    </xf>
    <xf numFmtId="49" fontId="20" fillId="0" borderId="16" xfId="0" applyNumberFormat="1" applyFont="1" applyBorder="1" applyAlignment="1" applyProtection="1">
      <alignment vertical="center" wrapText="1"/>
    </xf>
    <xf numFmtId="49" fontId="20" fillId="0" borderId="0" xfId="0" applyNumberFormat="1" applyFont="1" applyBorder="1" applyAlignment="1" applyProtection="1">
      <alignment vertical="center" wrapText="1"/>
    </xf>
    <xf numFmtId="49" fontId="20" fillId="0" borderId="14" xfId="0" applyNumberFormat="1" applyFont="1" applyBorder="1" applyAlignment="1" applyProtection="1">
      <alignment vertical="center" wrapText="1"/>
    </xf>
    <xf numFmtId="14" fontId="22" fillId="0" borderId="0" xfId="0" applyNumberFormat="1" applyFont="1" applyProtection="1"/>
    <xf numFmtId="49" fontId="18" fillId="0" borderId="12" xfId="0" applyNumberFormat="1" applyFont="1" applyBorder="1" applyAlignment="1" applyProtection="1">
      <alignment vertical="center"/>
    </xf>
    <xf numFmtId="49" fontId="7" fillId="0" borderId="3" xfId="0" applyNumberFormat="1" applyFont="1" applyBorder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49" fontId="7" fillId="0" borderId="2" xfId="0" applyNumberFormat="1" applyFont="1" applyBorder="1" applyAlignment="1" applyProtection="1">
      <alignment vertical="center"/>
    </xf>
    <xf numFmtId="49" fontId="15" fillId="0" borderId="0" xfId="0" applyNumberFormat="1" applyFont="1" applyAlignment="1" applyProtection="1">
      <alignment vertical="center"/>
    </xf>
    <xf numFmtId="49" fontId="7" fillId="0" borderId="28" xfId="0" applyNumberFormat="1" applyFont="1" applyBorder="1" applyAlignment="1" applyProtection="1">
      <alignment vertical="center"/>
    </xf>
    <xf numFmtId="49" fontId="7" fillId="0" borderId="20" xfId="0" applyNumberFormat="1" applyFont="1" applyBorder="1" applyAlignment="1" applyProtection="1">
      <alignment vertical="center"/>
    </xf>
    <xf numFmtId="49" fontId="7" fillId="0" borderId="21" xfId="0" applyNumberFormat="1" applyFont="1" applyBorder="1" applyAlignment="1" applyProtection="1">
      <alignment vertical="center"/>
    </xf>
    <xf numFmtId="49" fontId="7" fillId="0" borderId="0" xfId="0" applyNumberFormat="1" applyFont="1" applyBorder="1" applyProtection="1"/>
    <xf numFmtId="49" fontId="23" fillId="0" borderId="0" xfId="0" applyNumberFormat="1" applyFont="1" applyProtection="1"/>
    <xf numFmtId="49" fontId="18" fillId="0" borderId="37" xfId="0" applyNumberFormat="1" applyFont="1" applyBorder="1" applyAlignment="1" applyProtection="1">
      <alignment horizontal="center" vertical="center" shrinkToFit="1"/>
    </xf>
    <xf numFmtId="49" fontId="18" fillId="0" borderId="0" xfId="0" applyNumberFormat="1" applyFont="1" applyBorder="1" applyAlignment="1" applyProtection="1">
      <alignment horizontal="center" vertical="center" shrinkToFit="1"/>
    </xf>
    <xf numFmtId="49" fontId="18" fillId="0" borderId="10" xfId="0" applyNumberFormat="1" applyFont="1" applyBorder="1" applyAlignment="1" applyProtection="1">
      <alignment vertical="center" shrinkToFit="1"/>
    </xf>
    <xf numFmtId="49" fontId="20" fillId="0" borderId="35" xfId="0" applyNumberFormat="1" applyFont="1" applyBorder="1" applyAlignment="1" applyProtection="1">
      <alignment horizontal="right" vertical="center" shrinkToFit="1"/>
    </xf>
    <xf numFmtId="49" fontId="20" fillId="0" borderId="10" xfId="0" applyNumberFormat="1" applyFont="1" applyBorder="1" applyAlignment="1" applyProtection="1">
      <alignment vertical="center" shrinkToFit="1"/>
    </xf>
    <xf numFmtId="49" fontId="7" fillId="0" borderId="37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vertical="center"/>
    </xf>
    <xf numFmtId="49" fontId="7" fillId="0" borderId="10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right" vertical="center"/>
    </xf>
    <xf numFmtId="49" fontId="7" fillId="0" borderId="24" xfId="0" applyNumberFormat="1" applyFont="1" applyBorder="1" applyAlignment="1" applyProtection="1">
      <alignment vertical="center"/>
    </xf>
    <xf numFmtId="49" fontId="7" fillId="0" borderId="38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Protection="1"/>
    <xf numFmtId="49" fontId="7" fillId="0" borderId="20" xfId="0" applyNumberFormat="1" applyFont="1" applyBorder="1" applyAlignment="1" applyProtection="1">
      <alignment horizontal="center" vertical="center"/>
    </xf>
    <xf numFmtId="49" fontId="7" fillId="0" borderId="21" xfId="0" applyNumberFormat="1" applyFont="1" applyBorder="1" applyProtection="1"/>
    <xf numFmtId="49" fontId="7" fillId="0" borderId="8" xfId="0" applyNumberFormat="1" applyFont="1" applyBorder="1" applyAlignment="1" applyProtection="1">
      <alignment horizontal="center" vertical="center" shrinkToFit="1"/>
    </xf>
    <xf numFmtId="49" fontId="18" fillId="0" borderId="2" xfId="0" applyNumberFormat="1" applyFont="1" applyBorder="1" applyAlignment="1" applyProtection="1">
      <alignment vertical="center" shrinkToFit="1"/>
    </xf>
    <xf numFmtId="49" fontId="5" fillId="0" borderId="22" xfId="0" applyNumberFormat="1" applyFont="1" applyBorder="1" applyAlignment="1" applyProtection="1">
      <alignment vertical="center" shrinkToFit="1"/>
    </xf>
    <xf numFmtId="49" fontId="18" fillId="0" borderId="22" xfId="0" applyNumberFormat="1" applyFont="1" applyBorder="1" applyAlignment="1" applyProtection="1">
      <alignment vertical="center" shrinkToFit="1"/>
    </xf>
    <xf numFmtId="49" fontId="18" fillId="0" borderId="31" xfId="0" applyNumberFormat="1" applyFont="1" applyBorder="1" applyAlignment="1" applyProtection="1">
      <alignment vertical="center" shrinkToFit="1"/>
    </xf>
    <xf numFmtId="49" fontId="18" fillId="0" borderId="17" xfId="0" applyNumberFormat="1" applyFont="1" applyBorder="1" applyAlignment="1" applyProtection="1">
      <alignment vertical="center" shrinkToFit="1"/>
    </xf>
    <xf numFmtId="49" fontId="20" fillId="0" borderId="8" xfId="0" applyNumberFormat="1" applyFont="1" applyBorder="1" applyAlignment="1" applyProtection="1">
      <alignment horizontal="right" vertical="center" shrinkToFit="1"/>
    </xf>
    <xf numFmtId="49" fontId="18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Alignment="1" applyProtection="1">
      <alignment horizontal="right"/>
    </xf>
    <xf numFmtId="49" fontId="6" fillId="0" borderId="20" xfId="0" applyNumberFormat="1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left"/>
    </xf>
    <xf numFmtId="49" fontId="18" fillId="0" borderId="8" xfId="0" applyNumberFormat="1" applyFont="1" applyBorder="1" applyAlignment="1" applyProtection="1">
      <alignment vertical="center" shrinkToFit="1"/>
    </xf>
    <xf numFmtId="49" fontId="7" fillId="0" borderId="8" xfId="0" applyNumberFormat="1" applyFont="1" applyBorder="1" applyAlignment="1" applyProtection="1">
      <alignment horizontal="right" vertical="center"/>
    </xf>
    <xf numFmtId="49" fontId="7" fillId="0" borderId="19" xfId="0" applyNumberFormat="1" applyFont="1" applyBorder="1" applyAlignment="1" applyProtection="1">
      <alignment horizontal="left" vertical="center"/>
    </xf>
    <xf numFmtId="49" fontId="7" fillId="0" borderId="27" xfId="0" applyNumberFormat="1" applyFont="1" applyBorder="1" applyAlignment="1" applyProtection="1">
      <alignment horizontal="left" vertical="center"/>
    </xf>
    <xf numFmtId="49" fontId="6" fillId="0" borderId="0" xfId="0" applyNumberFormat="1" applyFont="1" applyProtection="1"/>
    <xf numFmtId="49" fontId="6" fillId="0" borderId="0" xfId="0" applyNumberFormat="1" applyFont="1" applyAlignment="1" applyProtection="1">
      <alignment horizontal="left" vertical="center"/>
    </xf>
    <xf numFmtId="49" fontId="21" fillId="0" borderId="0" xfId="1" applyNumberFormat="1" applyFont="1" applyFill="1" applyBorder="1" applyAlignment="1" applyProtection="1">
      <alignment vertical="center" wrapText="1"/>
    </xf>
    <xf numFmtId="49" fontId="10" fillId="0" borderId="40" xfId="0" applyNumberFormat="1" applyFont="1" applyBorder="1" applyProtection="1"/>
    <xf numFmtId="49" fontId="7" fillId="0" borderId="40" xfId="0" applyNumberFormat="1" applyFont="1" applyBorder="1" applyProtection="1"/>
    <xf numFmtId="49" fontId="4" fillId="0" borderId="24" xfId="0" applyNumberFormat="1" applyFont="1" applyBorder="1" applyAlignment="1" applyProtection="1">
      <alignment horizontal="center" vertical="center" shrinkToFit="1"/>
    </xf>
    <xf numFmtId="0" fontId="17" fillId="0" borderId="19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Alignment="1" applyProtection="1">
      <alignment horizontal="left"/>
    </xf>
    <xf numFmtId="0" fontId="21" fillId="0" borderId="0" xfId="0" applyNumberFormat="1" applyFont="1" applyFill="1" applyBorder="1" applyProtection="1"/>
    <xf numFmtId="0" fontId="6" fillId="6" borderId="44" xfId="2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left" vertical="center"/>
    </xf>
    <xf numFmtId="49" fontId="30" fillId="0" borderId="20" xfId="0" applyNumberFormat="1" applyFont="1" applyBorder="1" applyAlignment="1" applyProtection="1">
      <alignment vertical="center"/>
    </xf>
    <xf numFmtId="49" fontId="7" fillId="0" borderId="3" xfId="0" applyNumberFormat="1" applyFont="1" applyBorder="1" applyAlignment="1" applyProtection="1">
      <alignment horizontal="center" vertical="center"/>
    </xf>
    <xf numFmtId="49" fontId="18" fillId="0" borderId="3" xfId="0" applyNumberFormat="1" applyFont="1" applyBorder="1" applyAlignment="1" applyProtection="1">
      <alignment vertical="center"/>
    </xf>
    <xf numFmtId="49" fontId="31" fillId="0" borderId="20" xfId="0" applyNumberFormat="1" applyFont="1" applyBorder="1" applyAlignment="1" applyProtection="1">
      <alignment vertical="center"/>
    </xf>
    <xf numFmtId="0" fontId="5" fillId="4" borderId="0" xfId="0" applyFont="1" applyFill="1" applyBorder="1" applyAlignment="1">
      <alignment vertical="center"/>
    </xf>
    <xf numFmtId="0" fontId="0" fillId="0" borderId="0" xfId="0" applyAlignment="1"/>
    <xf numFmtId="0" fontId="8" fillId="5" borderId="52" xfId="0" applyFont="1" applyFill="1" applyBorder="1" applyAlignment="1">
      <alignment horizontal="center" vertical="center" wrapText="1"/>
    </xf>
    <xf numFmtId="0" fontId="6" fillId="7" borderId="44" xfId="2" applyFont="1" applyFill="1" applyBorder="1" applyAlignment="1">
      <alignment vertical="center" shrinkToFit="1"/>
    </xf>
    <xf numFmtId="0" fontId="6" fillId="6" borderId="44" xfId="2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6" fillId="7" borderId="53" xfId="2" applyFont="1" applyFill="1" applyBorder="1" applyAlignment="1">
      <alignment horizontal="center" vertical="center" shrinkToFit="1"/>
    </xf>
    <xf numFmtId="0" fontId="6" fillId="7" borderId="53" xfId="2" applyFont="1" applyFill="1" applyBorder="1" applyAlignment="1">
      <alignment vertical="center" shrinkToFit="1"/>
    </xf>
    <xf numFmtId="49" fontId="7" fillId="0" borderId="8" xfId="0" applyNumberFormat="1" applyFont="1" applyBorder="1" applyAlignment="1" applyProtection="1">
      <alignment vertical="center" shrinkToFit="1"/>
    </xf>
    <xf numFmtId="49" fontId="18" fillId="0" borderId="55" xfId="0" applyNumberFormat="1" applyFont="1" applyBorder="1" applyAlignment="1" applyProtection="1">
      <alignment vertical="center" shrinkToFit="1"/>
    </xf>
    <xf numFmtId="49" fontId="7" fillId="0" borderId="57" xfId="0" applyNumberFormat="1" applyFont="1" applyBorder="1" applyAlignment="1" applyProtection="1">
      <alignment horizontal="center" vertical="center" shrinkToFit="1"/>
    </xf>
    <xf numFmtId="49" fontId="7" fillId="0" borderId="10" xfId="0" applyNumberFormat="1" applyFont="1" applyBorder="1" applyProtection="1"/>
    <xf numFmtId="49" fontId="7" fillId="0" borderId="59" xfId="0" applyNumberFormat="1" applyFont="1" applyBorder="1" applyAlignment="1" applyProtection="1">
      <alignment horizontal="center" vertical="center" shrinkToFit="1"/>
    </xf>
    <xf numFmtId="49" fontId="7" fillId="0" borderId="8" xfId="0" applyNumberFormat="1" applyFont="1" applyBorder="1" applyAlignment="1" applyProtection="1">
      <alignment horizontal="left" vertical="center"/>
    </xf>
    <xf numFmtId="0" fontId="17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Border="1" applyAlignment="1" applyProtection="1">
      <alignment horizontal="left" vertical="center"/>
    </xf>
    <xf numFmtId="49" fontId="18" fillId="0" borderId="8" xfId="0" applyNumberFormat="1" applyFont="1" applyBorder="1" applyAlignment="1" applyProtection="1">
      <alignment horizontal="center" vertical="center" shrinkToFit="1"/>
    </xf>
    <xf numFmtId="49" fontId="20" fillId="0" borderId="8" xfId="0" applyNumberFormat="1" applyFont="1" applyBorder="1" applyAlignment="1" applyProtection="1">
      <alignment vertical="center" shrinkToFit="1"/>
    </xf>
    <xf numFmtId="49" fontId="4" fillId="0" borderId="17" xfId="0" applyNumberFormat="1" applyFont="1" applyBorder="1" applyAlignment="1" applyProtection="1">
      <alignment horizontal="center" vertical="center" shrinkToFit="1"/>
    </xf>
    <xf numFmtId="49" fontId="18" fillId="0" borderId="2" xfId="0" applyNumberFormat="1" applyFont="1" applyBorder="1" applyAlignment="1" applyProtection="1">
      <alignment shrinkToFit="1"/>
    </xf>
    <xf numFmtId="49" fontId="25" fillId="3" borderId="16" xfId="0" applyNumberFormat="1" applyFont="1" applyFill="1" applyBorder="1" applyAlignment="1" applyProtection="1">
      <alignment horizontal="center" vertical="center"/>
    </xf>
    <xf numFmtId="49" fontId="25" fillId="3" borderId="0" xfId="0" applyNumberFormat="1" applyFont="1" applyFill="1" applyBorder="1" applyAlignment="1" applyProtection="1">
      <alignment horizontal="center" vertical="center"/>
    </xf>
    <xf numFmtId="49" fontId="25" fillId="3" borderId="1" xfId="0" applyNumberFormat="1" applyFont="1" applyFill="1" applyBorder="1" applyAlignment="1" applyProtection="1">
      <alignment horizontal="center" vertical="center"/>
    </xf>
    <xf numFmtId="49" fontId="25" fillId="3" borderId="28" xfId="0" applyNumberFormat="1" applyFont="1" applyFill="1" applyBorder="1" applyAlignment="1" applyProtection="1">
      <alignment horizontal="center" vertical="center"/>
    </xf>
    <xf numFmtId="49" fontId="25" fillId="3" borderId="20" xfId="0" applyNumberFormat="1" applyFont="1" applyFill="1" applyBorder="1" applyAlignment="1" applyProtection="1">
      <alignment horizontal="center" vertical="center"/>
    </xf>
    <xf numFmtId="49" fontId="25" fillId="3" borderId="32" xfId="0" applyNumberFormat="1" applyFont="1" applyFill="1" applyBorder="1" applyAlignment="1" applyProtection="1">
      <alignment horizontal="center" vertical="center"/>
    </xf>
    <xf numFmtId="49" fontId="14" fillId="0" borderId="8" xfId="0" applyNumberFormat="1" applyFont="1" applyBorder="1" applyAlignment="1" applyProtection="1">
      <alignment horizontal="center" vertical="center" shrinkToFit="1"/>
      <protection locked="0"/>
    </xf>
    <xf numFmtId="49" fontId="25" fillId="3" borderId="13" xfId="0" applyNumberFormat="1" applyFont="1" applyFill="1" applyBorder="1" applyAlignment="1" applyProtection="1">
      <alignment horizontal="center" vertical="center"/>
    </xf>
    <xf numFmtId="49" fontId="25" fillId="3" borderId="8" xfId="0" applyNumberFormat="1" applyFont="1" applyFill="1" applyBorder="1" applyAlignment="1" applyProtection="1">
      <alignment horizontal="center" vertical="center"/>
    </xf>
    <xf numFmtId="49" fontId="25" fillId="3" borderId="11" xfId="0" applyNumberFormat="1" applyFont="1" applyFill="1" applyBorder="1" applyAlignment="1" applyProtection="1">
      <alignment horizontal="center" vertical="center"/>
    </xf>
    <xf numFmtId="49" fontId="14" fillId="0" borderId="36" xfId="0" applyNumberFormat="1" applyFont="1" applyBorder="1" applyAlignment="1" applyProtection="1">
      <alignment horizontal="left" vertical="center" wrapText="1" shrinkToFit="1"/>
      <protection locked="0"/>
    </xf>
    <xf numFmtId="49" fontId="14" fillId="0" borderId="7" xfId="0" applyNumberFormat="1" applyFont="1" applyBorder="1" applyAlignment="1" applyProtection="1">
      <alignment horizontal="left" vertical="center" wrapText="1" shrinkToFit="1"/>
      <protection locked="0"/>
    </xf>
    <xf numFmtId="49" fontId="14" fillId="0" borderId="33" xfId="0" applyNumberFormat="1" applyFont="1" applyBorder="1" applyAlignment="1" applyProtection="1">
      <alignment horizontal="left" vertical="center" wrapText="1" shrinkToFit="1"/>
      <protection locked="0"/>
    </xf>
    <xf numFmtId="49" fontId="14" fillId="0" borderId="20" xfId="0" applyNumberFormat="1" applyFont="1" applyBorder="1" applyAlignment="1" applyProtection="1">
      <alignment horizontal="left" vertical="center" wrapText="1" shrinkToFit="1"/>
      <protection locked="0"/>
    </xf>
    <xf numFmtId="49" fontId="25" fillId="3" borderId="18" xfId="0" applyNumberFormat="1" applyFont="1" applyFill="1" applyBorder="1" applyAlignment="1" applyProtection="1">
      <alignment horizontal="center" vertical="center"/>
    </xf>
    <xf numFmtId="49" fontId="25" fillId="3" borderId="19" xfId="0" applyNumberFormat="1" applyFont="1" applyFill="1" applyBorder="1" applyAlignment="1" applyProtection="1">
      <alignment horizontal="center" vertical="center"/>
    </xf>
    <xf numFmtId="49" fontId="25" fillId="3" borderId="45" xfId="0" applyNumberFormat="1" applyFont="1" applyFill="1" applyBorder="1" applyAlignment="1" applyProtection="1">
      <alignment horizontal="center" vertical="center"/>
    </xf>
    <xf numFmtId="49" fontId="14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27" xfId="0" applyNumberFormat="1" applyFont="1" applyBorder="1" applyAlignment="1" applyProtection="1">
      <alignment horizontal="center" vertical="center" wrapText="1" shrinkToFit="1"/>
      <protection locked="0"/>
    </xf>
    <xf numFmtId="49" fontId="25" fillId="3" borderId="25" xfId="0" applyNumberFormat="1" applyFont="1" applyFill="1" applyBorder="1" applyAlignment="1" applyProtection="1">
      <alignment horizontal="center" vertical="center"/>
    </xf>
    <xf numFmtId="49" fontId="25" fillId="3" borderId="22" xfId="0" applyNumberFormat="1" applyFont="1" applyFill="1" applyBorder="1" applyAlignment="1" applyProtection="1">
      <alignment horizontal="center" vertical="center"/>
    </xf>
    <xf numFmtId="49" fontId="25" fillId="3" borderId="42" xfId="0" applyNumberFormat="1" applyFont="1" applyFill="1" applyBorder="1" applyAlignment="1" applyProtection="1">
      <alignment horizontal="center" vertical="center"/>
    </xf>
    <xf numFmtId="0" fontId="18" fillId="0" borderId="22" xfId="0" applyNumberFormat="1" applyFont="1" applyBorder="1" applyAlignment="1" applyProtection="1">
      <alignment horizontal="center" vertical="center" shrinkToFit="1"/>
    </xf>
    <xf numFmtId="49" fontId="18" fillId="0" borderId="22" xfId="0" applyNumberFormat="1" applyFont="1" applyBorder="1" applyAlignment="1" applyProtection="1">
      <alignment horizontal="center" vertical="center" shrinkToFit="1"/>
    </xf>
    <xf numFmtId="0" fontId="17" fillId="0" borderId="22" xfId="0" applyNumberFormat="1" applyFont="1" applyBorder="1" applyAlignment="1" applyProtection="1">
      <alignment horizontal="right" vertical="center" shrinkToFit="1"/>
      <protection locked="0"/>
    </xf>
    <xf numFmtId="0" fontId="14" fillId="0" borderId="22" xfId="0" applyNumberFormat="1" applyFont="1" applyBorder="1" applyAlignment="1" applyProtection="1">
      <alignment horizontal="center" vertical="center" shrinkToFit="1"/>
      <protection locked="0"/>
    </xf>
    <xf numFmtId="0" fontId="17" fillId="0" borderId="22" xfId="0" applyNumberFormat="1" applyFont="1" applyBorder="1" applyAlignment="1" applyProtection="1">
      <alignment horizontal="center" vertical="center" shrinkToFit="1"/>
      <protection locked="0"/>
    </xf>
    <xf numFmtId="49" fontId="25" fillId="3" borderId="26" xfId="0" applyNumberFormat="1" applyFont="1" applyFill="1" applyBorder="1" applyAlignment="1" applyProtection="1">
      <alignment horizontal="center" vertical="center"/>
    </xf>
    <xf numFmtId="49" fontId="25" fillId="3" borderId="7" xfId="0" applyNumberFormat="1" applyFont="1" applyFill="1" applyBorder="1" applyAlignment="1" applyProtection="1">
      <alignment horizontal="center" vertical="center"/>
    </xf>
    <xf numFmtId="49" fontId="25" fillId="3" borderId="41" xfId="0" applyNumberFormat="1" applyFont="1" applyFill="1" applyBorder="1" applyAlignment="1" applyProtection="1">
      <alignment horizontal="center" vertical="center"/>
    </xf>
    <xf numFmtId="49" fontId="25" fillId="3" borderId="34" xfId="0" applyNumberFormat="1" applyFont="1" applyFill="1" applyBorder="1" applyAlignment="1" applyProtection="1">
      <alignment horizontal="center" vertical="center"/>
    </xf>
    <xf numFmtId="49" fontId="25" fillId="3" borderId="10" xfId="0" applyNumberFormat="1" applyFont="1" applyFill="1" applyBorder="1" applyAlignment="1" applyProtection="1">
      <alignment horizontal="center" vertical="center"/>
    </xf>
    <xf numFmtId="49" fontId="25" fillId="3" borderId="39" xfId="0" applyNumberFormat="1" applyFont="1" applyFill="1" applyBorder="1" applyAlignment="1" applyProtection="1">
      <alignment horizontal="center" vertical="center"/>
    </xf>
    <xf numFmtId="49" fontId="18" fillId="0" borderId="14" xfId="0" applyNumberFormat="1" applyFont="1" applyBorder="1" applyAlignment="1" applyProtection="1">
      <alignment vertical="center" shrinkToFit="1"/>
    </xf>
    <xf numFmtId="49" fontId="18" fillId="0" borderId="24" xfId="0" applyNumberFormat="1" applyFont="1" applyBorder="1" applyAlignment="1" applyProtection="1">
      <alignment vertical="center" shrinkToFit="1"/>
    </xf>
    <xf numFmtId="49" fontId="25" fillId="3" borderId="13" xfId="0" applyNumberFormat="1" applyFont="1" applyFill="1" applyBorder="1" applyAlignment="1" applyProtection="1">
      <alignment horizontal="center" vertical="center" wrapText="1"/>
    </xf>
    <xf numFmtId="49" fontId="25" fillId="3" borderId="8" xfId="0" applyNumberFormat="1" applyFont="1" applyFill="1" applyBorder="1" applyAlignment="1" applyProtection="1">
      <alignment horizontal="center" vertical="center" wrapText="1"/>
    </xf>
    <xf numFmtId="49" fontId="25" fillId="3" borderId="11" xfId="0" applyNumberFormat="1" applyFont="1" applyFill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vertical="center" shrinkToFit="1"/>
    </xf>
    <xf numFmtId="49" fontId="7" fillId="0" borderId="17" xfId="0" applyNumberFormat="1" applyFont="1" applyBorder="1" applyAlignment="1" applyProtection="1">
      <alignment vertical="center" shrinkToFit="1"/>
    </xf>
    <xf numFmtId="49" fontId="7" fillId="0" borderId="8" xfId="0" applyNumberFormat="1" applyFont="1" applyBorder="1" applyAlignment="1" applyProtection="1">
      <alignment vertical="center"/>
    </xf>
    <xf numFmtId="177" fontId="16" fillId="0" borderId="0" xfId="0" applyNumberFormat="1" applyFont="1" applyAlignment="1" applyProtection="1">
      <alignment horizontal="center" vertical="center"/>
    </xf>
    <xf numFmtId="49" fontId="26" fillId="2" borderId="29" xfId="0" applyNumberFormat="1" applyFont="1" applyFill="1" applyBorder="1" applyAlignment="1" applyProtection="1">
      <alignment horizontal="center" vertical="center"/>
    </xf>
    <xf numFmtId="49" fontId="27" fillId="2" borderId="6" xfId="0" applyNumberFormat="1" applyFont="1" applyFill="1" applyBorder="1" applyAlignment="1" applyProtection="1">
      <alignment horizontal="center" vertical="center"/>
    </xf>
    <xf numFmtId="49" fontId="27" fillId="2" borderId="3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 vertical="center"/>
    </xf>
    <xf numFmtId="49" fontId="24" fillId="0" borderId="0" xfId="1" applyNumberFormat="1" applyFont="1" applyFill="1" applyBorder="1" applyAlignment="1" applyProtection="1">
      <alignment horizontal="left" vertical="center"/>
    </xf>
    <xf numFmtId="49" fontId="24" fillId="0" borderId="0" xfId="1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Border="1" applyAlignment="1" applyProtection="1">
      <alignment horizontal="center" vertical="center" shrinkToFit="1"/>
      <protection locked="0"/>
    </xf>
    <xf numFmtId="49" fontId="14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Border="1" applyAlignment="1" applyProtection="1">
      <alignment vertical="center"/>
    </xf>
    <xf numFmtId="49" fontId="28" fillId="0" borderId="3" xfId="0" applyNumberFormat="1" applyFont="1" applyBorder="1" applyAlignment="1" applyProtection="1">
      <alignment horizontal="right"/>
    </xf>
    <xf numFmtId="49" fontId="28" fillId="0" borderId="3" xfId="0" applyNumberFormat="1" applyFont="1" applyBorder="1" applyAlignment="1" applyProtection="1">
      <alignment horizontal="left"/>
    </xf>
    <xf numFmtId="0" fontId="14" fillId="0" borderId="8" xfId="0" applyNumberFormat="1" applyFont="1" applyBorder="1" applyAlignment="1" applyProtection="1">
      <alignment horizontal="right" vertical="center" shrinkToFit="1"/>
      <protection locked="0"/>
    </xf>
    <xf numFmtId="0" fontId="18" fillId="0" borderId="8" xfId="0" applyNumberFormat="1" applyFont="1" applyBorder="1" applyAlignment="1" applyProtection="1">
      <alignment horizontal="center" shrinkToFit="1"/>
    </xf>
    <xf numFmtId="49" fontId="25" fillId="3" borderId="18" xfId="0" applyNumberFormat="1" applyFont="1" applyFill="1" applyBorder="1" applyAlignment="1" applyProtection="1">
      <alignment horizontal="center" vertical="center" shrinkToFit="1"/>
    </xf>
    <xf numFmtId="49" fontId="25" fillId="3" borderId="19" xfId="0" applyNumberFormat="1" applyFont="1" applyFill="1" applyBorder="1" applyAlignment="1" applyProtection="1">
      <alignment horizontal="center" vertical="center" shrinkToFit="1"/>
    </xf>
    <xf numFmtId="49" fontId="25" fillId="3" borderId="45" xfId="0" applyNumberFormat="1" applyFont="1" applyFill="1" applyBorder="1" applyAlignment="1" applyProtection="1">
      <alignment horizontal="center" vertical="center" shrinkToFit="1"/>
    </xf>
    <xf numFmtId="49" fontId="25" fillId="3" borderId="28" xfId="0" applyNumberFormat="1" applyFont="1" applyFill="1" applyBorder="1" applyAlignment="1" applyProtection="1">
      <alignment horizontal="center" vertical="center" shrinkToFit="1"/>
    </xf>
    <xf numFmtId="49" fontId="25" fillId="3" borderId="20" xfId="0" applyNumberFormat="1" applyFont="1" applyFill="1" applyBorder="1" applyAlignment="1" applyProtection="1">
      <alignment horizontal="center" vertical="center" shrinkToFit="1"/>
    </xf>
    <xf numFmtId="49" fontId="25" fillId="3" borderId="32" xfId="0" applyNumberFormat="1" applyFont="1" applyFill="1" applyBorder="1" applyAlignment="1" applyProtection="1">
      <alignment horizontal="center" vertical="center" shrinkToFit="1"/>
    </xf>
    <xf numFmtId="49" fontId="7" fillId="0" borderId="20" xfId="0" applyNumberFormat="1" applyFont="1" applyBorder="1" applyAlignment="1" applyProtection="1">
      <alignment horizontal="left" vertical="center"/>
    </xf>
    <xf numFmtId="49" fontId="19" fillId="0" borderId="29" xfId="0" applyNumberFormat="1" applyFont="1" applyBorder="1" applyAlignment="1" applyProtection="1">
      <alignment horizontal="center" vertical="center"/>
    </xf>
    <xf numFmtId="49" fontId="19" fillId="0" borderId="6" xfId="0" applyNumberFormat="1" applyFont="1" applyBorder="1" applyAlignment="1" applyProtection="1">
      <alignment horizontal="center" vertical="center"/>
    </xf>
    <xf numFmtId="49" fontId="19" fillId="0" borderId="30" xfId="0" applyNumberFormat="1" applyFont="1" applyBorder="1" applyAlignment="1" applyProtection="1">
      <alignment horizontal="center" vertical="center"/>
    </xf>
    <xf numFmtId="49" fontId="28" fillId="0" borderId="0" xfId="0" applyNumberFormat="1" applyFont="1" applyAlignment="1" applyProtection="1">
      <alignment horizontal="right"/>
    </xf>
    <xf numFmtId="49" fontId="7" fillId="0" borderId="10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14" fillId="0" borderId="35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25" fillId="3" borderId="12" xfId="0" applyNumberFormat="1" applyFont="1" applyFill="1" applyBorder="1" applyAlignment="1" applyProtection="1">
      <alignment horizontal="center" vertical="center"/>
    </xf>
    <xf numFmtId="49" fontId="25" fillId="3" borderId="3" xfId="0" applyNumberFormat="1" applyFont="1" applyFill="1" applyBorder="1" applyAlignment="1" applyProtection="1">
      <alignment horizontal="center" vertical="center"/>
    </xf>
    <xf numFmtId="49" fontId="25" fillId="3" borderId="4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Border="1" applyAlignment="1" applyProtection="1">
      <alignment vertical="center" shrinkToFit="1"/>
      <protection locked="0"/>
    </xf>
    <xf numFmtId="0" fontId="14" fillId="0" borderId="3" xfId="0" applyNumberFormat="1" applyFont="1" applyBorder="1" applyAlignment="1" applyProtection="1">
      <alignment vertical="center" shrinkToFit="1"/>
      <protection locked="0"/>
    </xf>
    <xf numFmtId="0" fontId="14" fillId="0" borderId="54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horizontal="center" shrinkToFit="1"/>
      <protection locked="0"/>
    </xf>
    <xf numFmtId="49" fontId="20" fillId="0" borderId="12" xfId="0" applyNumberFormat="1" applyFont="1" applyBorder="1" applyAlignment="1" applyProtection="1">
      <alignment horizontal="center" vertical="center" wrapText="1"/>
    </xf>
    <xf numFmtId="49" fontId="20" fillId="0" borderId="3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18" fillId="0" borderId="12" xfId="0" applyNumberFormat="1" applyFont="1" applyBorder="1" applyAlignment="1" applyProtection="1">
      <alignment vertical="center" wrapText="1"/>
    </xf>
    <xf numFmtId="49" fontId="18" fillId="0" borderId="3" xfId="0" applyNumberFormat="1" applyFont="1" applyBorder="1" applyAlignment="1" applyProtection="1">
      <alignment vertical="center" wrapText="1"/>
    </xf>
    <xf numFmtId="49" fontId="25" fillId="2" borderId="12" xfId="0" applyNumberFormat="1" applyFont="1" applyFill="1" applyBorder="1" applyAlignment="1" applyProtection="1">
      <alignment horizontal="center" vertical="center" shrinkToFit="1"/>
    </xf>
    <xf numFmtId="49" fontId="25" fillId="2" borderId="3" xfId="0" applyNumberFormat="1" applyFont="1" applyFill="1" applyBorder="1" applyAlignment="1" applyProtection="1">
      <alignment horizontal="center" vertical="center" shrinkToFit="1"/>
    </xf>
    <xf numFmtId="49" fontId="25" fillId="2" borderId="28" xfId="0" applyNumberFormat="1" applyFont="1" applyFill="1" applyBorder="1" applyAlignment="1" applyProtection="1">
      <alignment horizontal="center" vertical="center" shrinkToFit="1"/>
    </xf>
    <xf numFmtId="49" fontId="25" fillId="2" borderId="20" xfId="0" applyNumberFormat="1" applyFont="1" applyFill="1" applyBorder="1" applyAlignment="1" applyProtection="1">
      <alignment horizontal="center" vertical="center" shrinkToFit="1"/>
    </xf>
    <xf numFmtId="49" fontId="21" fillId="0" borderId="3" xfId="0" applyNumberFormat="1" applyFont="1" applyFill="1" applyBorder="1" applyAlignment="1" applyProtection="1">
      <alignment horizontal="left" vertical="center"/>
    </xf>
    <xf numFmtId="49" fontId="7" fillId="0" borderId="3" xfId="0" applyNumberFormat="1" applyFont="1" applyBorder="1" applyAlignment="1" applyProtection="1">
      <alignment horizontal="left" vertical="center"/>
    </xf>
    <xf numFmtId="49" fontId="7" fillId="0" borderId="2" xfId="0" applyNumberFormat="1" applyFont="1" applyBorder="1" applyAlignment="1" applyProtection="1">
      <alignment horizontal="left" vertical="center"/>
    </xf>
    <xf numFmtId="0" fontId="17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1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3" xfId="0" applyNumberFormat="1" applyFont="1" applyFill="1" applyBorder="1" applyAlignment="1" applyProtection="1">
      <alignment horizontal="center" vertical="center"/>
    </xf>
    <xf numFmtId="49" fontId="25" fillId="2" borderId="20" xfId="0" applyNumberFormat="1" applyFont="1" applyFill="1" applyBorder="1" applyAlignment="1" applyProtection="1">
      <alignment horizontal="center" vertical="center"/>
    </xf>
    <xf numFmtId="49" fontId="23" fillId="2" borderId="12" xfId="0" applyNumberFormat="1" applyFont="1" applyFill="1" applyBorder="1" applyAlignment="1" applyProtection="1">
      <alignment horizontal="center" vertical="center" wrapText="1"/>
    </xf>
    <xf numFmtId="49" fontId="23" fillId="2" borderId="2" xfId="0" applyNumberFormat="1" applyFont="1" applyFill="1" applyBorder="1" applyAlignment="1" applyProtection="1">
      <alignment horizontal="center" vertical="center" wrapText="1"/>
    </xf>
    <xf numFmtId="49" fontId="23" fillId="2" borderId="16" xfId="0" applyNumberFormat="1" applyFont="1" applyFill="1" applyBorder="1" applyAlignment="1" applyProtection="1">
      <alignment horizontal="center" vertical="center" wrapText="1"/>
    </xf>
    <xf numFmtId="49" fontId="23" fillId="2" borderId="14" xfId="0" applyNumberFormat="1" applyFont="1" applyFill="1" applyBorder="1" applyAlignment="1" applyProtection="1">
      <alignment horizontal="center" vertical="center" wrapText="1"/>
    </xf>
    <xf numFmtId="49" fontId="26" fillId="2" borderId="6" xfId="0" applyNumberFormat="1" applyFont="1" applyFill="1" applyBorder="1" applyAlignment="1" applyProtection="1">
      <alignment horizontal="center" vertical="center"/>
    </xf>
    <xf numFmtId="49" fontId="26" fillId="2" borderId="30" xfId="0" applyNumberFormat="1" applyFont="1" applyFill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vertical="center"/>
    </xf>
    <xf numFmtId="49" fontId="7" fillId="0" borderId="46" xfId="0" applyNumberFormat="1" applyFont="1" applyBorder="1" applyAlignment="1" applyProtection="1">
      <alignment horizontal="center" vertical="center"/>
    </xf>
    <xf numFmtId="49" fontId="7" fillId="0" borderId="47" xfId="0" applyNumberFormat="1" applyFont="1" applyBorder="1" applyAlignment="1" applyProtection="1">
      <alignment horizontal="center" vertical="center"/>
    </xf>
    <xf numFmtId="49" fontId="7" fillId="0" borderId="48" xfId="0" applyNumberFormat="1" applyFont="1" applyBorder="1" applyAlignment="1" applyProtection="1">
      <alignment horizontal="center" vertical="center"/>
    </xf>
    <xf numFmtId="49" fontId="7" fillId="0" borderId="49" xfId="0" applyNumberFormat="1" applyFont="1" applyBorder="1" applyAlignment="1" applyProtection="1">
      <alignment horizontal="center" vertical="center"/>
    </xf>
    <xf numFmtId="49" fontId="7" fillId="0" borderId="50" xfId="0" applyNumberFormat="1" applyFont="1" applyBorder="1" applyAlignment="1" applyProtection="1">
      <alignment horizontal="center" vertical="center"/>
    </xf>
    <xf numFmtId="49" fontId="7" fillId="0" borderId="51" xfId="0" applyNumberFormat="1" applyFont="1" applyBorder="1" applyAlignment="1" applyProtection="1">
      <alignment horizontal="center" vertical="center"/>
    </xf>
    <xf numFmtId="49" fontId="14" fillId="0" borderId="37" xfId="0" applyNumberFormat="1" applyFont="1" applyBorder="1" applyAlignment="1" applyProtection="1">
      <alignment horizontal="left" vertical="center" wrapText="1" shrinkToFit="1"/>
      <protection locked="0"/>
    </xf>
    <xf numFmtId="49" fontId="14" fillId="0" borderId="10" xfId="0" applyNumberFormat="1" applyFont="1" applyBorder="1" applyAlignment="1" applyProtection="1">
      <alignment horizontal="left" vertical="center" wrapText="1" shrinkToFit="1"/>
      <protection locked="0"/>
    </xf>
    <xf numFmtId="49" fontId="14" fillId="0" borderId="36" xfId="0" applyNumberFormat="1" applyFont="1" applyBorder="1" applyAlignment="1" applyProtection="1">
      <alignment horizontal="center" vertical="center" shrinkToFit="1"/>
      <protection locked="0"/>
    </xf>
    <xf numFmtId="49" fontId="14" fillId="0" borderId="7" xfId="0" applyNumberFormat="1" applyFont="1" applyBorder="1" applyAlignment="1" applyProtection="1">
      <alignment horizontal="center" vertical="center" shrinkToFit="1"/>
      <protection locked="0"/>
    </xf>
    <xf numFmtId="49" fontId="14" fillId="0" borderId="56" xfId="0" applyNumberFormat="1" applyFont="1" applyBorder="1" applyAlignment="1" applyProtection="1">
      <alignment horizontal="center" vertical="center" shrinkToFit="1"/>
      <protection locked="0"/>
    </xf>
    <xf numFmtId="49" fontId="14" fillId="0" borderId="37" xfId="0" applyNumberFormat="1" applyFont="1" applyBorder="1" applyAlignment="1" applyProtection="1">
      <alignment horizontal="center" vertical="center" shrinkToFit="1"/>
      <protection locked="0"/>
    </xf>
    <xf numFmtId="49" fontId="14" fillId="0" borderId="10" xfId="0" applyNumberFormat="1" applyFont="1" applyBorder="1" applyAlignment="1" applyProtection="1">
      <alignment horizontal="center" vertical="center" shrinkToFit="1"/>
      <protection locked="0"/>
    </xf>
    <xf numFmtId="49" fontId="14" fillId="0" borderId="58" xfId="0" applyNumberFormat="1" applyFont="1" applyBorder="1" applyAlignment="1" applyProtection="1">
      <alignment horizontal="center" vertical="center" shrinkToFit="1"/>
      <protection locked="0"/>
    </xf>
    <xf numFmtId="49" fontId="14" fillId="0" borderId="10" xfId="0" applyNumberFormat="1" applyFont="1" applyBorder="1" applyAlignment="1" applyProtection="1">
      <alignment horizontal="left" vertical="center" shrinkToFit="1"/>
      <protection locked="0"/>
    </xf>
    <xf numFmtId="49" fontId="20" fillId="0" borderId="0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horizontal="center"/>
    </xf>
    <xf numFmtId="49" fontId="14" fillId="0" borderId="5" xfId="0" applyNumberFormat="1" applyFont="1" applyBorder="1" applyAlignment="1" applyProtection="1">
      <alignment horizontal="left" vertical="center" shrinkToFit="1"/>
      <protection locked="0"/>
    </xf>
    <xf numFmtId="49" fontId="14" fillId="0" borderId="3" xfId="0" applyNumberFormat="1" applyFont="1" applyBorder="1" applyAlignment="1" applyProtection="1">
      <alignment horizontal="left" vertical="center" shrinkToFit="1"/>
      <protection locked="0"/>
    </xf>
    <xf numFmtId="49" fontId="14" fillId="0" borderId="37" xfId="0" applyNumberFormat="1" applyFont="1" applyBorder="1" applyAlignment="1" applyProtection="1">
      <alignment horizontal="left" vertical="center" shrinkToFit="1"/>
      <protection locked="0"/>
    </xf>
    <xf numFmtId="49" fontId="18" fillId="0" borderId="5" xfId="0" applyNumberFormat="1" applyFont="1" applyBorder="1" applyAlignment="1" applyProtection="1">
      <alignment horizontal="left" shrinkToFit="1"/>
    </xf>
    <xf numFmtId="49" fontId="18" fillId="0" borderId="3" xfId="0" applyNumberFormat="1" applyFont="1" applyBorder="1" applyAlignment="1" applyProtection="1">
      <alignment horizontal="left" shrinkToFit="1"/>
    </xf>
    <xf numFmtId="49" fontId="18" fillId="0" borderId="2" xfId="0" applyNumberFormat="1" applyFont="1" applyBorder="1" applyAlignment="1" applyProtection="1">
      <alignment horizontal="left" shrinkToFit="1"/>
    </xf>
    <xf numFmtId="49" fontId="14" fillId="0" borderId="24" xfId="0" applyNumberFormat="1" applyFont="1" applyBorder="1" applyAlignment="1" applyProtection="1">
      <alignment horizontal="left" vertical="center" shrinkToFit="1"/>
      <protection locked="0"/>
    </xf>
    <xf numFmtId="49" fontId="14" fillId="0" borderId="36" xfId="0" applyNumberFormat="1" applyFont="1" applyBorder="1" applyAlignment="1" applyProtection="1">
      <alignment horizontal="left" vertical="center" shrinkToFit="1"/>
      <protection locked="0"/>
    </xf>
    <xf numFmtId="49" fontId="14" fillId="0" borderId="7" xfId="0" applyNumberFormat="1" applyFont="1" applyBorder="1" applyAlignment="1" applyProtection="1">
      <alignment horizontal="left" vertical="center" shrinkToFit="1"/>
      <protection locked="0"/>
    </xf>
    <xf numFmtId="49" fontId="18" fillId="0" borderId="36" xfId="0" applyNumberFormat="1" applyFont="1" applyBorder="1" applyAlignment="1" applyProtection="1">
      <alignment horizontal="left" shrinkToFit="1"/>
    </xf>
    <xf numFmtId="49" fontId="18" fillId="0" borderId="7" xfId="0" applyNumberFormat="1" applyFont="1" applyBorder="1" applyAlignment="1" applyProtection="1">
      <alignment horizontal="left" shrinkToFit="1"/>
    </xf>
    <xf numFmtId="49" fontId="18" fillId="0" borderId="15" xfId="0" applyNumberFormat="1" applyFont="1" applyBorder="1" applyAlignment="1" applyProtection="1">
      <alignment horizontal="left" shrinkToFit="1"/>
    </xf>
    <xf numFmtId="0" fontId="6" fillId="0" borderId="0" xfId="0" applyFont="1" applyAlignment="1">
      <alignment horizontal="left" indent="1"/>
    </xf>
    <xf numFmtId="178" fontId="6" fillId="0" borderId="0" xfId="0" applyNumberFormat="1" applyFont="1" applyAlignment="1">
      <alignment horizontal="left" indent="1"/>
    </xf>
    <xf numFmtId="0" fontId="6" fillId="8" borderId="0" xfId="0" applyFont="1" applyFill="1" applyAlignment="1">
      <alignment horizontal="left" indent="1"/>
    </xf>
    <xf numFmtId="178" fontId="6" fillId="8" borderId="0" xfId="0" applyNumberFormat="1" applyFont="1" applyFill="1" applyAlignment="1">
      <alignment horizontal="left" indent="1"/>
    </xf>
  </cellXfs>
  <cellStyles count="3">
    <cellStyle name="標準" xfId="0" builtinId="0"/>
    <cellStyle name="標準 2" xfId="1"/>
    <cellStyle name="標準_セミナー計画H23書式_H23.1.26" xfId="2"/>
  </cellStyles>
  <dxfs count="0"/>
  <tableStyles count="0" defaultTableStyle="TableStyleMedium2" defaultPivotStyle="PivotStyleMedium9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60</xdr:row>
      <xdr:rowOff>37</xdr:rowOff>
    </xdr:from>
    <xdr:to>
      <xdr:col>42</xdr:col>
      <xdr:colOff>200024</xdr:colOff>
      <xdr:row>61</xdr:row>
      <xdr:rowOff>33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pSpPr/>
      </xdr:nvGrpSpPr>
      <xdr:grpSpPr>
        <a:xfrm>
          <a:off x="289672" y="18265625"/>
          <a:ext cx="11676528" cy="481849"/>
          <a:chOff x="-921386" y="11619650"/>
          <a:chExt cx="11665398" cy="327997"/>
        </a:xfrm>
      </xdr:grpSpPr>
      <xdr:grpSp>
        <xdr:nvGrpSpPr>
          <xdr:cNvPr id="13" name="グループ化 12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GrpSpPr/>
        </xdr:nvGrpSpPr>
        <xdr:grpSpPr>
          <a:xfrm>
            <a:off x="1034045" y="11619654"/>
            <a:ext cx="9709967" cy="327981"/>
            <a:chOff x="-163380" y="11619654"/>
            <a:chExt cx="9709967" cy="327981"/>
          </a:xfrm>
        </xdr:grpSpPr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-163380" y="11619655"/>
              <a:ext cx="1879638" cy="327980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ja-JP" altLang="en-US" sz="1100">
                  <a:latin typeface="Meiryo UI" panose="020B0604030504040204" pitchFamily="50" charset="-128"/>
                  <a:ea typeface="Meiryo UI" panose="020B0604030504040204" pitchFamily="50" charset="-128"/>
                </a:rPr>
                <a:t>申込書受理：</a:t>
              </a:r>
            </a:p>
          </xdr:txBody>
        </xdr:sp>
        <xdr:sp macro="" textlink="">
          <xdr:nvSpPr>
            <xdr:cNvPr id="16" name="テキスト ボックス 15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 txBox="1"/>
          </xdr:nvSpPr>
          <xdr:spPr>
            <a:xfrm>
              <a:off x="1801381" y="11619655"/>
              <a:ext cx="1865393" cy="327980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ja-JP" altLang="en-US" sz="1100">
                  <a:latin typeface="Meiryo UI" panose="020B0604030504040204" pitchFamily="50" charset="-128"/>
                  <a:ea typeface="Meiryo UI" panose="020B0604030504040204" pitchFamily="50" charset="-128"/>
                </a:rPr>
                <a:t>確認書作成：</a:t>
              </a:r>
            </a:p>
          </xdr:txBody>
        </xdr:sp>
        <xdr:sp macro="" textlink="">
          <xdr:nvSpPr>
            <xdr:cNvPr id="17" name="テキスト ボックス 16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 txBox="1"/>
          </xdr:nvSpPr>
          <xdr:spPr>
            <a:xfrm>
              <a:off x="3747297" y="11619654"/>
              <a:ext cx="1879414" cy="327969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ja-JP" altLang="en-US" sz="1100">
                  <a:latin typeface="Meiryo UI" panose="020B0604030504040204" pitchFamily="50" charset="-128"/>
                  <a:ea typeface="Meiryo UI" panose="020B0604030504040204" pitchFamily="50" charset="-128"/>
                </a:rPr>
                <a:t>確認書ＦＡＸ：</a:t>
              </a:r>
            </a:p>
          </xdr:txBody>
        </xdr:sp>
        <xdr:sp macro="" textlink="">
          <xdr:nvSpPr>
            <xdr:cNvPr id="18" name="テキスト ボックス 17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 txBox="1"/>
          </xdr:nvSpPr>
          <xdr:spPr>
            <a:xfrm>
              <a:off x="5712061" y="11619654"/>
              <a:ext cx="1855743" cy="327969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ja-JP" altLang="en-US" sz="1100">
                  <a:latin typeface="Meiryo UI" panose="020B0604030504040204" pitchFamily="50" charset="-128"/>
                  <a:ea typeface="Meiryo UI" panose="020B0604030504040204" pitchFamily="50" charset="-128"/>
                </a:rPr>
                <a:t>予定表入力：</a:t>
              </a:r>
            </a:p>
          </xdr:txBody>
        </xdr:sp>
        <xdr:sp macro="" textlink="">
          <xdr:nvSpPr>
            <xdr:cNvPr id="19" name="テキスト ボックス 18">
              <a:extLs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SpPr txBox="1"/>
          </xdr:nvSpPr>
          <xdr:spPr>
            <a:xfrm>
              <a:off x="7676822" y="11619654"/>
              <a:ext cx="1869765" cy="327969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kumimoji="1" lang="ja-JP" altLang="en-US" sz="1100">
                  <a:latin typeface="Meiryo UI" panose="020B0604030504040204" pitchFamily="50" charset="-128"/>
                  <a:ea typeface="Meiryo UI" panose="020B0604030504040204" pitchFamily="50" charset="-128"/>
                </a:rPr>
                <a:t>システム入力：</a:t>
              </a:r>
            </a:p>
          </xdr:txBody>
        </xdr:sp>
      </xdr:grp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/>
        </xdr:nvSpPr>
        <xdr:spPr>
          <a:xfrm>
            <a:off x="-921386" y="11619650"/>
            <a:ext cx="1875133" cy="327997"/>
          </a:xfrm>
          <a:prstGeom prst="rect">
            <a:avLst/>
          </a:prstGeom>
          <a:noFill/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ja-JP" sz="1100">
                <a:solidFill>
                  <a:schemeClr val="dk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受付番号：</a:t>
            </a:r>
            <a:endParaRPr lang="ja-JP" altLang="ja-JP"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1</xdr:col>
      <xdr:colOff>33617</xdr:colOff>
      <xdr:row>54</xdr:row>
      <xdr:rowOff>56031</xdr:rowOff>
    </xdr:from>
    <xdr:to>
      <xdr:col>42</xdr:col>
      <xdr:colOff>201705</xdr:colOff>
      <xdr:row>58</xdr:row>
      <xdr:rowOff>100854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313764" y="16786413"/>
          <a:ext cx="11654117" cy="907676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（お問い合わせ及び受講申込先）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ポリテクセンター福井　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訓練課　能力開発セミナー担当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〒９１５－０８５３　　福井県越前市行松町２５－１０　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ＴＥＬ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０７７８－２３－１０１１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ＦＡＸ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０７７８－２３－１０１３</a:t>
          </a:r>
          <a:r>
            <a:rPr kumimoji="1" lang="ja-JP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Ｅ</a:t>
          </a:r>
          <a:r>
            <a:rPr kumimoji="1" lang="en-US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</a:t>
          </a:r>
          <a:r>
            <a:rPr kumimoji="1" lang="ja-JP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ｍａｉｌ</a:t>
          </a:r>
          <a:r>
            <a:rPr kumimoji="1"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ｆｕｋｕｉ－</a:t>
          </a:r>
          <a:r>
            <a:rPr kumimoji="1"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ｐｏｌｙ</a:t>
          </a:r>
          <a:r>
            <a:rPr kumimoji="1"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０３＠ｊｅｅｄ．ｇｏ．ｊｐ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　　　　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34</xdr:col>
      <xdr:colOff>57150</xdr:colOff>
      <xdr:row>5</xdr:row>
      <xdr:rowOff>28574</xdr:rowOff>
    </xdr:to>
    <xdr:sp macro="" textlink="">
      <xdr:nvSpPr>
        <xdr:cNvPr id="2" name="テキスト ボックス 1"/>
        <xdr:cNvSpPr txBox="1"/>
      </xdr:nvSpPr>
      <xdr:spPr>
        <a:xfrm>
          <a:off x="2771775" y="0"/>
          <a:ext cx="6677025" cy="885824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能力開発セミナー受講申込書</a:t>
          </a:r>
          <a:endParaRPr kumimoji="1" lang="en-US" altLang="ja-JP" sz="24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ＦＡＸ（ </a:t>
          </a:r>
          <a:r>
            <a:rPr kumimoji="1" lang="ja-JP" altLang="ja-JP" sz="1100" b="1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０７７８－２３－１０１３</a:t>
          </a:r>
          <a:r>
            <a:rPr kumimoji="1" lang="ja-JP" altLang="en-US" sz="1100" b="1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）</a:t>
          </a:r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または Ｅ </a:t>
          </a:r>
          <a:r>
            <a:rPr kumimoji="1" lang="en-US" altLang="ja-JP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-</a:t>
          </a:r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ｍａｉｌ 若しくは 郵送 でお申し込みください。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57150</xdr:rowOff>
        </xdr:from>
        <xdr:to>
          <xdr:col>10</xdr:col>
          <xdr:colOff>0</xdr:colOff>
          <xdr:row>26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57150</xdr:rowOff>
        </xdr:from>
        <xdr:to>
          <xdr:col>10</xdr:col>
          <xdr:colOff>0</xdr:colOff>
          <xdr:row>27</xdr:row>
          <xdr:rowOff>361950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57150</xdr:rowOff>
        </xdr:from>
        <xdr:to>
          <xdr:col>15</xdr:col>
          <xdr:colOff>0</xdr:colOff>
          <xdr:row>26</xdr:row>
          <xdr:rowOff>361950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26</xdr:row>
          <xdr:rowOff>57150</xdr:rowOff>
        </xdr:from>
        <xdr:to>
          <xdr:col>26</xdr:col>
          <xdr:colOff>0</xdr:colOff>
          <xdr:row>26</xdr:row>
          <xdr:rowOff>361950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26</xdr:row>
          <xdr:rowOff>57150</xdr:rowOff>
        </xdr:from>
        <xdr:to>
          <xdr:col>32</xdr:col>
          <xdr:colOff>0</xdr:colOff>
          <xdr:row>26</xdr:row>
          <xdr:rowOff>361950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57150</xdr:rowOff>
        </xdr:from>
        <xdr:to>
          <xdr:col>15</xdr:col>
          <xdr:colOff>0</xdr:colOff>
          <xdr:row>27</xdr:row>
          <xdr:rowOff>361950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27</xdr:row>
          <xdr:rowOff>57150</xdr:rowOff>
        </xdr:from>
        <xdr:to>
          <xdr:col>20</xdr:col>
          <xdr:colOff>0</xdr:colOff>
          <xdr:row>27</xdr:row>
          <xdr:rowOff>361950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27</xdr:row>
          <xdr:rowOff>57150</xdr:rowOff>
        </xdr:from>
        <xdr:to>
          <xdr:col>26</xdr:col>
          <xdr:colOff>0</xdr:colOff>
          <xdr:row>27</xdr:row>
          <xdr:rowOff>361950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27</xdr:row>
          <xdr:rowOff>57150</xdr:rowOff>
        </xdr:from>
        <xdr:to>
          <xdr:col>32</xdr:col>
          <xdr:colOff>0</xdr:colOff>
          <xdr:row>27</xdr:row>
          <xdr:rowOff>361950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27</xdr:row>
          <xdr:rowOff>57150</xdr:rowOff>
        </xdr:from>
        <xdr:to>
          <xdr:col>38</xdr:col>
          <xdr:colOff>0</xdr:colOff>
          <xdr:row>27</xdr:row>
          <xdr:rowOff>361950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26</xdr:row>
          <xdr:rowOff>57150</xdr:rowOff>
        </xdr:from>
        <xdr:to>
          <xdr:col>20</xdr:col>
          <xdr:colOff>0</xdr:colOff>
          <xdr:row>26</xdr:row>
          <xdr:rowOff>361950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38</xdr:row>
          <xdr:rowOff>57150</xdr:rowOff>
        </xdr:from>
        <xdr:to>
          <xdr:col>15</xdr:col>
          <xdr:colOff>0</xdr:colOff>
          <xdr:row>38</xdr:row>
          <xdr:rowOff>333375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39</xdr:row>
          <xdr:rowOff>57150</xdr:rowOff>
        </xdr:from>
        <xdr:to>
          <xdr:col>15</xdr:col>
          <xdr:colOff>0</xdr:colOff>
          <xdr:row>39</xdr:row>
          <xdr:rowOff>466725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41</xdr:row>
          <xdr:rowOff>57150</xdr:rowOff>
        </xdr:from>
        <xdr:to>
          <xdr:col>7</xdr:col>
          <xdr:colOff>0</xdr:colOff>
          <xdr:row>41</xdr:row>
          <xdr:rowOff>361950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41</xdr:row>
          <xdr:rowOff>57150</xdr:rowOff>
        </xdr:from>
        <xdr:to>
          <xdr:col>10</xdr:col>
          <xdr:colOff>247650</xdr:colOff>
          <xdr:row>41</xdr:row>
          <xdr:rowOff>361950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41</xdr:row>
          <xdr:rowOff>57150</xdr:rowOff>
        </xdr:from>
        <xdr:to>
          <xdr:col>14</xdr:col>
          <xdr:colOff>0</xdr:colOff>
          <xdr:row>41</xdr:row>
          <xdr:rowOff>361950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42</xdr:row>
          <xdr:rowOff>47625</xdr:rowOff>
        </xdr:from>
        <xdr:to>
          <xdr:col>6</xdr:col>
          <xdr:colOff>247650</xdr:colOff>
          <xdr:row>42</xdr:row>
          <xdr:rowOff>352425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42</xdr:row>
          <xdr:rowOff>47625</xdr:rowOff>
        </xdr:from>
        <xdr:to>
          <xdr:col>9</xdr:col>
          <xdr:colOff>247650</xdr:colOff>
          <xdr:row>42</xdr:row>
          <xdr:rowOff>352425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12</xdr:row>
          <xdr:rowOff>57150</xdr:rowOff>
        </xdr:from>
        <xdr:to>
          <xdr:col>27</xdr:col>
          <xdr:colOff>257175</xdr:colOff>
          <xdr:row>12</xdr:row>
          <xdr:rowOff>304800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0</xdr:colOff>
      <xdr:row>40</xdr:row>
      <xdr:rowOff>56031</xdr:rowOff>
    </xdr:from>
    <xdr:to>
      <xdr:col>6</xdr:col>
      <xdr:colOff>0</xdr:colOff>
      <xdr:row>40</xdr:row>
      <xdr:rowOff>421871</xdr:rowOff>
    </xdr:to>
    <xdr:sp macro="" textlink="">
      <xdr:nvSpPr>
        <xdr:cNvPr id="3" name="テキスト ボックス 2"/>
        <xdr:cNvSpPr txBox="1"/>
      </xdr:nvSpPr>
      <xdr:spPr>
        <a:xfrm>
          <a:off x="1120588" y="13256560"/>
          <a:ext cx="560294" cy="36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西暦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5" name="角丸四角形 4"/>
        <xdr:cNvSpPr/>
      </xdr:nvSpPr>
      <xdr:spPr>
        <a:xfrm>
          <a:off x="280147" y="168088"/>
          <a:ext cx="2241177" cy="840441"/>
        </a:xfrm>
        <a:prstGeom prst="roundRect">
          <a:avLst/>
        </a:prstGeom>
        <a:noFill/>
        <a:ln w="254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15</xdr:row>
          <xdr:rowOff>47625</xdr:rowOff>
        </xdr:from>
        <xdr:to>
          <xdr:col>25</xdr:col>
          <xdr:colOff>38100</xdr:colOff>
          <xdr:row>15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47625</xdr:rowOff>
        </xdr:from>
        <xdr:to>
          <xdr:col>22</xdr:col>
          <xdr:colOff>38100</xdr:colOff>
          <xdr:row>15</xdr:row>
          <xdr:rowOff>238125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42</xdr:col>
      <xdr:colOff>275723</xdr:colOff>
      <xdr:row>10</xdr:row>
      <xdr:rowOff>0</xdr:rowOff>
    </xdr:from>
    <xdr:to>
      <xdr:col>42</xdr:col>
      <xdr:colOff>275723</xdr:colOff>
      <xdr:row>16</xdr:row>
      <xdr:rowOff>0</xdr:rowOff>
    </xdr:to>
    <xdr:cxnSp macro="">
      <xdr:nvCxnSpPr>
        <xdr:cNvPr id="8" name="直線コネクタ 7"/>
        <xdr:cNvCxnSpPr/>
      </xdr:nvCxnSpPr>
      <xdr:spPr>
        <a:xfrm>
          <a:off x="11856118" y="2185737"/>
          <a:ext cx="0" cy="180473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38</xdr:row>
          <xdr:rowOff>57150</xdr:rowOff>
        </xdr:from>
        <xdr:to>
          <xdr:col>29</xdr:col>
          <xdr:colOff>0</xdr:colOff>
          <xdr:row>38</xdr:row>
          <xdr:rowOff>333375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39</xdr:row>
          <xdr:rowOff>57150</xdr:rowOff>
        </xdr:from>
        <xdr:to>
          <xdr:col>29</xdr:col>
          <xdr:colOff>0</xdr:colOff>
          <xdr:row>39</xdr:row>
          <xdr:rowOff>466725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41</xdr:row>
          <xdr:rowOff>57150</xdr:rowOff>
        </xdr:from>
        <xdr:to>
          <xdr:col>21</xdr:col>
          <xdr:colOff>0</xdr:colOff>
          <xdr:row>41</xdr:row>
          <xdr:rowOff>361950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41</xdr:row>
          <xdr:rowOff>57150</xdr:rowOff>
        </xdr:from>
        <xdr:to>
          <xdr:col>24</xdr:col>
          <xdr:colOff>247650</xdr:colOff>
          <xdr:row>41</xdr:row>
          <xdr:rowOff>361950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41</xdr:row>
          <xdr:rowOff>57150</xdr:rowOff>
        </xdr:from>
        <xdr:to>
          <xdr:col>28</xdr:col>
          <xdr:colOff>0</xdr:colOff>
          <xdr:row>41</xdr:row>
          <xdr:rowOff>361950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0</xdr:colOff>
      <xdr:row>40</xdr:row>
      <xdr:rowOff>56031</xdr:rowOff>
    </xdr:from>
    <xdr:to>
      <xdr:col>20</xdr:col>
      <xdr:colOff>0</xdr:colOff>
      <xdr:row>40</xdr:row>
      <xdr:rowOff>421871</xdr:rowOff>
    </xdr:to>
    <xdr:sp macro="" textlink="">
      <xdr:nvSpPr>
        <xdr:cNvPr id="74" name="テキスト ボックス 73"/>
        <xdr:cNvSpPr txBox="1"/>
      </xdr:nvSpPr>
      <xdr:spPr>
        <a:xfrm>
          <a:off x="5042647" y="13256560"/>
          <a:ext cx="560294" cy="36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西暦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76200</xdr:colOff>
          <xdr:row>38</xdr:row>
          <xdr:rowOff>57150</xdr:rowOff>
        </xdr:from>
        <xdr:to>
          <xdr:col>43</xdr:col>
          <xdr:colOff>0</xdr:colOff>
          <xdr:row>38</xdr:row>
          <xdr:rowOff>333375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76200</xdr:colOff>
          <xdr:row>39</xdr:row>
          <xdr:rowOff>57150</xdr:rowOff>
        </xdr:from>
        <xdr:to>
          <xdr:col>43</xdr:col>
          <xdr:colOff>0</xdr:colOff>
          <xdr:row>39</xdr:row>
          <xdr:rowOff>466725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41</xdr:row>
          <xdr:rowOff>57150</xdr:rowOff>
        </xdr:from>
        <xdr:to>
          <xdr:col>35</xdr:col>
          <xdr:colOff>0</xdr:colOff>
          <xdr:row>41</xdr:row>
          <xdr:rowOff>361950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41</xdr:row>
          <xdr:rowOff>57150</xdr:rowOff>
        </xdr:from>
        <xdr:to>
          <xdr:col>38</xdr:col>
          <xdr:colOff>247650</xdr:colOff>
          <xdr:row>41</xdr:row>
          <xdr:rowOff>361950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41</xdr:row>
          <xdr:rowOff>57150</xdr:rowOff>
        </xdr:from>
        <xdr:to>
          <xdr:col>42</xdr:col>
          <xdr:colOff>0</xdr:colOff>
          <xdr:row>41</xdr:row>
          <xdr:rowOff>361950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0</xdr:colOff>
      <xdr:row>40</xdr:row>
      <xdr:rowOff>56031</xdr:rowOff>
    </xdr:from>
    <xdr:to>
      <xdr:col>34</xdr:col>
      <xdr:colOff>0</xdr:colOff>
      <xdr:row>40</xdr:row>
      <xdr:rowOff>421871</xdr:rowOff>
    </xdr:to>
    <xdr:sp macro="" textlink="">
      <xdr:nvSpPr>
        <xdr:cNvPr id="80" name="テキスト ボックス 79"/>
        <xdr:cNvSpPr txBox="1"/>
      </xdr:nvSpPr>
      <xdr:spPr>
        <a:xfrm>
          <a:off x="8964706" y="13256560"/>
          <a:ext cx="560294" cy="36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西暦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42</xdr:row>
          <xdr:rowOff>47625</xdr:rowOff>
        </xdr:from>
        <xdr:to>
          <xdr:col>20</xdr:col>
          <xdr:colOff>247650</xdr:colOff>
          <xdr:row>42</xdr:row>
          <xdr:rowOff>352425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42</xdr:row>
          <xdr:rowOff>47625</xdr:rowOff>
        </xdr:from>
        <xdr:to>
          <xdr:col>23</xdr:col>
          <xdr:colOff>247650</xdr:colOff>
          <xdr:row>42</xdr:row>
          <xdr:rowOff>352425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42</xdr:row>
          <xdr:rowOff>47625</xdr:rowOff>
        </xdr:from>
        <xdr:to>
          <xdr:col>34</xdr:col>
          <xdr:colOff>247650</xdr:colOff>
          <xdr:row>42</xdr:row>
          <xdr:rowOff>352425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42</xdr:row>
          <xdr:rowOff>47625</xdr:rowOff>
        </xdr:from>
        <xdr:to>
          <xdr:col>37</xdr:col>
          <xdr:colOff>247650</xdr:colOff>
          <xdr:row>42</xdr:row>
          <xdr:rowOff>352425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13</xdr:row>
          <xdr:rowOff>38100</xdr:rowOff>
        </xdr:from>
        <xdr:to>
          <xdr:col>17</xdr:col>
          <xdr:colOff>38100</xdr:colOff>
          <xdr:row>13</xdr:row>
          <xdr:rowOff>200025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13</xdr:row>
          <xdr:rowOff>57150</xdr:rowOff>
        </xdr:from>
        <xdr:to>
          <xdr:col>29</xdr:col>
          <xdr:colOff>47625</xdr:colOff>
          <xdr:row>13</xdr:row>
          <xdr:rowOff>180975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13</xdr:row>
          <xdr:rowOff>38100</xdr:rowOff>
        </xdr:from>
        <xdr:to>
          <xdr:col>35</xdr:col>
          <xdr:colOff>171450</xdr:colOff>
          <xdr:row>13</xdr:row>
          <xdr:rowOff>200025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14</xdr:row>
          <xdr:rowOff>38100</xdr:rowOff>
        </xdr:from>
        <xdr:to>
          <xdr:col>17</xdr:col>
          <xdr:colOff>28575</xdr:colOff>
          <xdr:row>14</xdr:row>
          <xdr:rowOff>200025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14</xdr:row>
          <xdr:rowOff>19050</xdr:rowOff>
        </xdr:from>
        <xdr:to>
          <xdr:col>28</xdr:col>
          <xdr:colOff>142875</xdr:colOff>
          <xdr:row>14</xdr:row>
          <xdr:rowOff>200025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13</xdr:row>
          <xdr:rowOff>38100</xdr:rowOff>
        </xdr:from>
        <xdr:to>
          <xdr:col>23</xdr:col>
          <xdr:colOff>28575</xdr:colOff>
          <xdr:row>13</xdr:row>
          <xdr:rowOff>200025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14</xdr:row>
          <xdr:rowOff>38100</xdr:rowOff>
        </xdr:from>
        <xdr:to>
          <xdr:col>23</xdr:col>
          <xdr:colOff>28575</xdr:colOff>
          <xdr:row>14</xdr:row>
          <xdr:rowOff>200025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0</xdr:colOff>
      <xdr:row>5</xdr:row>
      <xdr:rowOff>0</xdr:rowOff>
    </xdr:from>
    <xdr:to>
      <xdr:col>34</xdr:col>
      <xdr:colOff>22413</xdr:colOff>
      <xdr:row>5</xdr:row>
      <xdr:rowOff>45719</xdr:rowOff>
    </xdr:to>
    <xdr:sp macro="" textlink="$AS$6">
      <xdr:nvSpPr>
        <xdr:cNvPr id="65" name="テキスト ボックス 64"/>
        <xdr:cNvSpPr txBox="1"/>
      </xdr:nvSpPr>
      <xdr:spPr>
        <a:xfrm>
          <a:off x="2801471" y="1064559"/>
          <a:ext cx="6745942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pPr algn="ctr"/>
          <a:fld id="{66354F48-3549-48A9-BF53-91A9E50D927B}" type="TxLink">
            <a:rPr kumimoji="1" lang="en-US" altLang="en-US" sz="3600" b="1" i="0" u="none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 </a:t>
          </a:fld>
          <a:endParaRPr kumimoji="1" lang="ja-JP" altLang="en-US" sz="3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30</xdr:row>
          <xdr:rowOff>76200</xdr:rowOff>
        </xdr:from>
        <xdr:to>
          <xdr:col>32</xdr:col>
          <xdr:colOff>247650</xdr:colOff>
          <xdr:row>30</xdr:row>
          <xdr:rowOff>361950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30</xdr:row>
          <xdr:rowOff>76200</xdr:rowOff>
        </xdr:from>
        <xdr:to>
          <xdr:col>36</xdr:col>
          <xdr:colOff>247650</xdr:colOff>
          <xdr:row>30</xdr:row>
          <xdr:rowOff>361950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30</xdr:row>
          <xdr:rowOff>76200</xdr:rowOff>
        </xdr:from>
        <xdr:to>
          <xdr:col>41</xdr:col>
          <xdr:colOff>247650</xdr:colOff>
          <xdr:row>30</xdr:row>
          <xdr:rowOff>361950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29</xdr:row>
          <xdr:rowOff>133350</xdr:rowOff>
        </xdr:from>
        <xdr:to>
          <xdr:col>23</xdr:col>
          <xdr:colOff>190500</xdr:colOff>
          <xdr:row>30</xdr:row>
          <xdr:rowOff>47625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30</xdr:row>
          <xdr:rowOff>266700</xdr:rowOff>
        </xdr:from>
        <xdr:to>
          <xdr:col>23</xdr:col>
          <xdr:colOff>200025</xdr:colOff>
          <xdr:row>31</xdr:row>
          <xdr:rowOff>66675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31</xdr:row>
          <xdr:rowOff>57150</xdr:rowOff>
        </xdr:from>
        <xdr:to>
          <xdr:col>32</xdr:col>
          <xdr:colOff>247650</xdr:colOff>
          <xdr:row>31</xdr:row>
          <xdr:rowOff>314325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31</xdr:row>
          <xdr:rowOff>57150</xdr:rowOff>
        </xdr:from>
        <xdr:to>
          <xdr:col>36</xdr:col>
          <xdr:colOff>247650</xdr:colOff>
          <xdr:row>31</xdr:row>
          <xdr:rowOff>314325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X62"/>
  <sheetViews>
    <sheetView showGridLines="0" tabSelected="1" zoomScale="85" zoomScaleNormal="85" workbookViewId="0">
      <selection activeCell="AG8" sqref="AG8:AI8"/>
    </sheetView>
  </sheetViews>
  <sheetFormatPr defaultRowHeight="15.75" x14ac:dyDescent="0.25"/>
  <cols>
    <col min="1" max="43" width="3.625" style="4" customWidth="1"/>
    <col min="44" max="44" width="3.125" style="4" customWidth="1"/>
    <col min="45" max="45" width="15.125" style="4" hidden="1" customWidth="1"/>
    <col min="46" max="48" width="10" style="4" hidden="1" customWidth="1"/>
    <col min="49" max="49" width="11.625" style="4" hidden="1" customWidth="1"/>
    <col min="50" max="51" width="9" style="4" customWidth="1"/>
    <col min="52" max="16384" width="9" style="4"/>
  </cols>
  <sheetData>
    <row r="1" spans="2:49" x14ac:dyDescent="0.25">
      <c r="AR1" s="5"/>
      <c r="AS1" s="6" t="str">
        <f ca="1">MID(CELL("filename",$A$1),SEARCH("\[",CELL("filename"),1)+2,SEARCH(".xlsx",CELL("filename"),1)-SEARCH("\[",CELL("filename"),1)-2)</f>
        <v>R6_受講申込書</v>
      </c>
    </row>
    <row r="2" spans="2:49" ht="13.5" customHeight="1" x14ac:dyDescent="0.25">
      <c r="AS2" s="66" t="e">
        <f ca="1">SEARCH("（",AS1,1)+1</f>
        <v>#VALUE!</v>
      </c>
      <c r="AT2" s="66" t="e">
        <f ca="1">AS2+6</f>
        <v>#VALUE!</v>
      </c>
      <c r="AU2" s="66" t="e">
        <f ca="1">AT2+4</f>
        <v>#VALUE!</v>
      </c>
      <c r="AV2" s="66" t="e">
        <f ca="1">AU2+4</f>
        <v>#VALUE!</v>
      </c>
      <c r="AW2" s="66" t="e">
        <f ca="1">AV2+5</f>
        <v>#VALUE!</v>
      </c>
    </row>
    <row r="3" spans="2:49" ht="19.5" customHeight="1" x14ac:dyDescent="0.25">
      <c r="B3" s="135">
        <v>45383</v>
      </c>
      <c r="C3" s="135"/>
      <c r="D3" s="135"/>
      <c r="E3" s="135"/>
      <c r="F3" s="135"/>
      <c r="G3" s="135"/>
      <c r="H3" s="135"/>
      <c r="I3" s="135"/>
      <c r="AK3" s="203" t="s">
        <v>165</v>
      </c>
      <c r="AL3" s="204"/>
      <c r="AM3" s="204"/>
      <c r="AN3" s="204"/>
      <c r="AO3" s="204"/>
      <c r="AP3" s="205"/>
      <c r="AS3" s="6" t="str">
        <f ca="1">IFERROR(IF(MID(AS1,AS2-1,2)="（7",MID($AS$1,AS2,5),""),"")</f>
        <v/>
      </c>
      <c r="AT3" s="6" t="str">
        <f ca="1">IFERROR(IF($AS$3="","",MID($AS$1,AT2,4)),"")</f>
        <v/>
      </c>
      <c r="AU3" s="6" t="str">
        <f t="shared" ref="AU3:AV3" ca="1" si="0">IFERROR(IF($AS$3="","",MID($AS$1,AU2,4)),"")</f>
        <v/>
      </c>
      <c r="AV3" s="6" t="str">
        <f t="shared" ca="1" si="0"/>
        <v/>
      </c>
      <c r="AW3" s="6" t="str">
        <f ca="1">IFERROR(IF($AS$3="","",MID($AS$1,AW2,SEARCH("）",AS1,AW2)-AW2)),"")</f>
        <v/>
      </c>
    </row>
    <row r="4" spans="2:49" ht="19.5" customHeight="1" x14ac:dyDescent="0.25">
      <c r="B4" s="135"/>
      <c r="C4" s="135"/>
      <c r="D4" s="135"/>
      <c r="E4" s="135"/>
      <c r="F4" s="135"/>
      <c r="G4" s="135"/>
      <c r="H4" s="135"/>
      <c r="I4" s="135"/>
      <c r="AK4" s="206"/>
      <c r="AL4" s="207"/>
      <c r="AM4" s="207"/>
      <c r="AN4" s="207"/>
      <c r="AO4" s="207"/>
      <c r="AP4" s="208"/>
      <c r="AS4" s="7" t="str">
        <f ca="1">E11&amp;""</f>
        <v/>
      </c>
      <c r="AT4" s="7" t="str">
        <f ca="1">IFERROR(LEFT(INDEX(コース一覧!$B:$B,MATCH($AS4,コース一覧!$H:$H,0),1),4),"")</f>
        <v/>
      </c>
      <c r="AU4" s="7" t="str">
        <f ca="1">IFERROR(RIGHT(INDEX(コース一覧!$B:$B,MATCH($AS4,コース一覧!$H:$H,0),1),4),"")</f>
        <v/>
      </c>
      <c r="AV4" s="7" t="str">
        <f ca="1">IFERROR(RIGHT(INDEX(コース一覧!$C:$C,MATCH($AS4,コース一覧!$H:$H,0),1),4),"")</f>
        <v/>
      </c>
      <c r="AW4" s="6" t="str">
        <f ca="1">IF($AS4="","",IFERROR(TEXT(INDEX(コース一覧!$I:$I,MATCH(LEFT($AS4,4),コース一覧!$A:$A,0),1),"mmdd"),""))</f>
        <v/>
      </c>
    </row>
    <row r="5" spans="2:49" x14ac:dyDescent="0.25">
      <c r="AS5" s="6"/>
      <c r="AT5" s="6" t="str">
        <f ca="1">IF(AND($AS$3=$AS$4,AT3&lt;&gt;""),AT3,AT4)</f>
        <v/>
      </c>
      <c r="AU5" s="6" t="str">
        <f ca="1">IF(AND($AS$3=$AS$4,AU3&lt;&gt;""),AU3,AU4)</f>
        <v/>
      </c>
      <c r="AV5" s="6" t="str">
        <f ca="1">IF(AND($AS$3=$AS$4,AV3&lt;&gt;""),AV3,AV4)</f>
        <v/>
      </c>
      <c r="AW5" s="6" t="str">
        <f ca="1">IF(AND($AS$3=$AS$4,AW3&lt;&gt;""),AW3,AW4)</f>
        <v/>
      </c>
    </row>
    <row r="6" spans="2:49" x14ac:dyDescent="0.25">
      <c r="AS6" s="67" t="str">
        <f ca="1">IF(ISERROR(AS1),"Ｆ９ キーを 押してください。","")</f>
        <v/>
      </c>
      <c r="AT6" s="6"/>
      <c r="AU6" s="8"/>
      <c r="AV6" s="8"/>
    </row>
    <row r="7" spans="2:49" ht="21" x14ac:dyDescent="0.3">
      <c r="B7" s="9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W7" s="6"/>
    </row>
    <row r="8" spans="2:49" ht="19.5" x14ac:dyDescent="0.3">
      <c r="AE8" s="219" t="s">
        <v>59</v>
      </c>
      <c r="AF8" s="219"/>
      <c r="AG8" s="174"/>
      <c r="AH8" s="174"/>
      <c r="AI8" s="174"/>
      <c r="AJ8" s="11" t="s">
        <v>56</v>
      </c>
      <c r="AK8" s="174"/>
      <c r="AL8" s="174"/>
      <c r="AM8" s="10" t="s">
        <v>57</v>
      </c>
      <c r="AN8" s="174"/>
      <c r="AO8" s="174"/>
      <c r="AP8" s="11" t="s">
        <v>58</v>
      </c>
      <c r="AQ8" s="11"/>
    </row>
    <row r="9" spans="2:49" s="12" customFormat="1" ht="26.25" customHeight="1" x14ac:dyDescent="0.3">
      <c r="E9" s="13" t="s">
        <v>99</v>
      </c>
      <c r="AR9" s="6"/>
      <c r="AS9" s="4"/>
      <c r="AT9" s="4"/>
      <c r="AU9" s="4"/>
      <c r="AV9" s="4"/>
      <c r="AW9" s="4"/>
    </row>
    <row r="10" spans="2:49" s="12" customFormat="1" ht="13.5" customHeight="1" thickBot="1" x14ac:dyDescent="0.35">
      <c r="AS10" s="4"/>
      <c r="AT10" s="4"/>
      <c r="AU10" s="4"/>
    </row>
    <row r="11" spans="2:49" ht="24.95" customHeight="1" x14ac:dyDescent="0.3">
      <c r="B11" s="180" t="s">
        <v>3</v>
      </c>
      <c r="C11" s="181"/>
      <c r="D11" s="181"/>
      <c r="E11" s="192" t="str">
        <f ca="1">AS3</f>
        <v/>
      </c>
      <c r="F11" s="192"/>
      <c r="G11" s="192"/>
      <c r="H11" s="192"/>
      <c r="I11" s="194" t="s">
        <v>4</v>
      </c>
      <c r="J11" s="194"/>
      <c r="K11" s="194"/>
      <c r="L11" s="187" t="str">
        <f ca="1">AW5</f>
        <v/>
      </c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8"/>
      <c r="AE11" s="196" t="s">
        <v>53</v>
      </c>
      <c r="AF11" s="197"/>
      <c r="AG11" s="175" t="s">
        <v>60</v>
      </c>
      <c r="AH11" s="176"/>
      <c r="AI11" s="191" t="str">
        <f ca="1">AT5</f>
        <v/>
      </c>
      <c r="AJ11" s="191"/>
      <c r="AK11" s="191"/>
      <c r="AL11" s="191"/>
      <c r="AM11" s="14" t="s">
        <v>56</v>
      </c>
      <c r="AN11" s="14"/>
      <c r="AO11" s="14"/>
      <c r="AP11" s="14"/>
      <c r="AQ11" s="15"/>
      <c r="AR11" s="12"/>
      <c r="AT11" s="12"/>
      <c r="AU11" s="12"/>
      <c r="AV11" s="12"/>
      <c r="AW11" s="12"/>
    </row>
    <row r="12" spans="2:49" ht="24.95" customHeight="1" thickBot="1" x14ac:dyDescent="0.3">
      <c r="B12" s="182"/>
      <c r="C12" s="183"/>
      <c r="D12" s="183"/>
      <c r="E12" s="193"/>
      <c r="F12" s="193"/>
      <c r="G12" s="193"/>
      <c r="H12" s="193"/>
      <c r="I12" s="195"/>
      <c r="J12" s="195"/>
      <c r="K12" s="195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90"/>
      <c r="AE12" s="198"/>
      <c r="AF12" s="199"/>
      <c r="AG12" s="16" t="s">
        <v>61</v>
      </c>
      <c r="AH12" s="177" t="str">
        <f ca="1">LEFT(AU5,2)</f>
        <v/>
      </c>
      <c r="AI12" s="177"/>
      <c r="AJ12" s="17" t="s">
        <v>57</v>
      </c>
      <c r="AK12" s="177" t="str">
        <f ca="1">RIGHT(AU5,2)</f>
        <v/>
      </c>
      <c r="AL12" s="177"/>
      <c r="AM12" s="17" t="s">
        <v>58</v>
      </c>
      <c r="AN12" s="218" t="s">
        <v>62</v>
      </c>
      <c r="AO12" s="218"/>
      <c r="AP12" s="17"/>
      <c r="AQ12" s="18"/>
      <c r="AW12" s="5"/>
    </row>
    <row r="13" spans="2:49" ht="30" customHeight="1" thickBot="1" x14ac:dyDescent="0.3">
      <c r="B13" s="178" t="s">
        <v>103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71"/>
      <c r="AA13" s="184" t="s">
        <v>68</v>
      </c>
      <c r="AB13" s="184"/>
      <c r="AC13" s="185"/>
      <c r="AD13" s="186"/>
      <c r="AE13" s="198"/>
      <c r="AF13" s="199"/>
      <c r="AG13" s="16"/>
      <c r="AH13" s="17"/>
      <c r="AI13" s="177" t="str">
        <f ca="1">LEFT(AV5,2)</f>
        <v/>
      </c>
      <c r="AJ13" s="177"/>
      <c r="AK13" s="17" t="s">
        <v>57</v>
      </c>
      <c r="AL13" s="177" t="str">
        <f ca="1">RIGHT(AV5,2)</f>
        <v/>
      </c>
      <c r="AM13" s="177"/>
      <c r="AN13" s="17" t="s">
        <v>58</v>
      </c>
      <c r="AO13" s="17"/>
      <c r="AP13" s="17"/>
      <c r="AQ13" s="18"/>
      <c r="AW13" s="5"/>
    </row>
    <row r="14" spans="2:49" ht="18.75" customHeight="1" x14ac:dyDescent="0.25">
      <c r="B14" s="20" t="s">
        <v>104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 t="s">
        <v>105</v>
      </c>
      <c r="Q14" s="21"/>
      <c r="R14" s="21"/>
      <c r="S14" s="72"/>
      <c r="T14" s="21"/>
      <c r="U14" s="21"/>
      <c r="V14" s="21" t="s">
        <v>100</v>
      </c>
      <c r="W14" s="21"/>
      <c r="X14" s="21"/>
      <c r="Y14" s="21"/>
      <c r="Z14" s="21"/>
      <c r="AA14" s="21"/>
      <c r="AB14" s="21" t="s">
        <v>106</v>
      </c>
      <c r="AC14" s="21"/>
      <c r="AD14" s="21"/>
      <c r="AE14" s="21"/>
      <c r="AF14" s="21"/>
      <c r="AG14" s="21"/>
      <c r="AH14" s="21"/>
      <c r="AI14" s="21" t="s">
        <v>107</v>
      </c>
      <c r="AJ14" s="21"/>
      <c r="AK14" s="21"/>
      <c r="AL14" s="21"/>
      <c r="AM14" s="21"/>
      <c r="AN14" s="21"/>
      <c r="AO14" s="21"/>
      <c r="AP14" s="21"/>
      <c r="AQ14" s="23"/>
      <c r="AS14" s="19"/>
      <c r="AW14" s="5"/>
    </row>
    <row r="15" spans="2:49" s="22" customFormat="1" ht="20.25" customHeight="1" thickBot="1" x14ac:dyDescent="0.3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 t="s">
        <v>164</v>
      </c>
      <c r="Q15" s="26"/>
      <c r="R15" s="26"/>
      <c r="S15" s="26"/>
      <c r="T15" s="26"/>
      <c r="U15" s="26"/>
      <c r="V15" s="26" t="s">
        <v>108</v>
      </c>
      <c r="W15" s="26"/>
      <c r="X15" s="26"/>
      <c r="Y15" s="26"/>
      <c r="Z15" s="26"/>
      <c r="AA15" s="26"/>
      <c r="AB15" s="73" t="s">
        <v>109</v>
      </c>
      <c r="AC15" s="26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7" t="s">
        <v>54</v>
      </c>
      <c r="AS15" s="4"/>
      <c r="AT15" s="4"/>
      <c r="AU15" s="4"/>
      <c r="AV15" s="4"/>
      <c r="AW15" s="5"/>
    </row>
    <row r="16" spans="2:49" ht="23.25" customHeight="1" thickBot="1" x14ac:dyDescent="0.3">
      <c r="B16" s="25" t="s">
        <v>102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 t="s">
        <v>69</v>
      </c>
      <c r="V16" s="26"/>
      <c r="W16" s="26"/>
      <c r="X16" s="26" t="s">
        <v>70</v>
      </c>
      <c r="Y16" s="26"/>
      <c r="Z16" s="26"/>
      <c r="AA16" s="70" t="s">
        <v>101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T16" s="22"/>
      <c r="AU16" s="22"/>
      <c r="AV16" s="22"/>
      <c r="AW16" s="24"/>
    </row>
    <row r="17" spans="2:49" ht="16.5" thickBot="1" x14ac:dyDescent="0.3">
      <c r="AR17" s="28"/>
      <c r="AW17" s="5"/>
    </row>
    <row r="18" spans="2:49" ht="30" customHeight="1" thickBot="1" x14ac:dyDescent="0.3">
      <c r="B18" s="136" t="s">
        <v>11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1"/>
      <c r="AW18" s="29"/>
    </row>
    <row r="19" spans="2:49" ht="30" customHeight="1" thickBot="1" x14ac:dyDescent="0.3">
      <c r="B19" s="159" t="s">
        <v>110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1"/>
    </row>
    <row r="20" spans="2:49" ht="16.5" customHeight="1" x14ac:dyDescent="0.25">
      <c r="B20" s="168" t="s">
        <v>13</v>
      </c>
      <c r="C20" s="169"/>
      <c r="D20" s="169"/>
      <c r="E20" s="169"/>
      <c r="F20" s="170"/>
      <c r="G20" s="220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168" t="s">
        <v>15</v>
      </c>
      <c r="Z20" s="169"/>
      <c r="AA20" s="169"/>
      <c r="AB20" s="169"/>
      <c r="AC20" s="170"/>
      <c r="AD20" s="223" t="s">
        <v>44</v>
      </c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5"/>
    </row>
    <row r="21" spans="2:49" ht="37.5" customHeight="1" x14ac:dyDescent="0.25">
      <c r="B21" s="124"/>
      <c r="C21" s="125"/>
      <c r="D21" s="125"/>
      <c r="E21" s="125"/>
      <c r="F21" s="126"/>
      <c r="G21" s="222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94"/>
      <c r="Z21" s="95"/>
      <c r="AA21" s="95"/>
      <c r="AB21" s="95"/>
      <c r="AC21" s="96"/>
      <c r="AD21" s="222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26"/>
    </row>
    <row r="22" spans="2:49" ht="16.5" customHeight="1" x14ac:dyDescent="0.25">
      <c r="B22" s="121" t="s">
        <v>14</v>
      </c>
      <c r="C22" s="122"/>
      <c r="D22" s="122"/>
      <c r="E22" s="122"/>
      <c r="F22" s="123"/>
      <c r="G22" s="227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94"/>
      <c r="Z22" s="95"/>
      <c r="AA22" s="95"/>
      <c r="AB22" s="95"/>
      <c r="AC22" s="96"/>
      <c r="AD22" s="229" t="s">
        <v>45</v>
      </c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1"/>
    </row>
    <row r="23" spans="2:49" ht="37.5" customHeight="1" x14ac:dyDescent="0.25">
      <c r="B23" s="124"/>
      <c r="C23" s="125"/>
      <c r="D23" s="125"/>
      <c r="E23" s="125"/>
      <c r="F23" s="126"/>
      <c r="G23" s="222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124"/>
      <c r="Z23" s="125"/>
      <c r="AA23" s="125"/>
      <c r="AB23" s="125"/>
      <c r="AC23" s="126"/>
      <c r="AD23" s="222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26"/>
    </row>
    <row r="24" spans="2:49" ht="37.5" customHeight="1" x14ac:dyDescent="0.25">
      <c r="B24" s="121" t="s">
        <v>35</v>
      </c>
      <c r="C24" s="122"/>
      <c r="D24" s="122"/>
      <c r="E24" s="122"/>
      <c r="F24" s="123"/>
      <c r="G24" s="30"/>
      <c r="H24" s="31" t="s">
        <v>43</v>
      </c>
      <c r="I24" s="100"/>
      <c r="J24" s="100"/>
      <c r="K24" s="100"/>
      <c r="L24" s="100"/>
      <c r="M24" s="31" t="s">
        <v>42</v>
      </c>
      <c r="N24" s="100"/>
      <c r="O24" s="100"/>
      <c r="P24" s="100"/>
      <c r="Q24" s="100"/>
      <c r="R24" s="100"/>
      <c r="S24" s="100"/>
      <c r="T24" s="100"/>
      <c r="U24" s="32"/>
      <c r="V24" s="32"/>
      <c r="W24" s="32"/>
      <c r="X24" s="32"/>
      <c r="Y24" s="101" t="s">
        <v>16</v>
      </c>
      <c r="Z24" s="102"/>
      <c r="AA24" s="102"/>
      <c r="AB24" s="102"/>
      <c r="AC24" s="103"/>
      <c r="AD24" s="33" t="s">
        <v>50</v>
      </c>
      <c r="AE24" s="100"/>
      <c r="AF24" s="100"/>
      <c r="AG24" s="100"/>
      <c r="AH24" s="34" t="s">
        <v>51</v>
      </c>
      <c r="AI24" s="100"/>
      <c r="AJ24" s="100"/>
      <c r="AK24" s="100"/>
      <c r="AL24" s="34" t="s">
        <v>52</v>
      </c>
      <c r="AM24" s="100"/>
      <c r="AN24" s="100"/>
      <c r="AO24" s="100"/>
      <c r="AP24" s="100"/>
      <c r="AQ24" s="64"/>
    </row>
    <row r="25" spans="2:49" ht="37.5" customHeight="1" x14ac:dyDescent="0.25">
      <c r="B25" s="94"/>
      <c r="C25" s="95"/>
      <c r="D25" s="95"/>
      <c r="E25" s="95"/>
      <c r="F25" s="96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1" t="s">
        <v>17</v>
      </c>
      <c r="Z25" s="102"/>
      <c r="AA25" s="102"/>
      <c r="AB25" s="102"/>
      <c r="AC25" s="103"/>
      <c r="AD25" s="33" t="s">
        <v>50</v>
      </c>
      <c r="AE25" s="100"/>
      <c r="AF25" s="100"/>
      <c r="AG25" s="100"/>
      <c r="AH25" s="34" t="s">
        <v>51</v>
      </c>
      <c r="AI25" s="100"/>
      <c r="AJ25" s="100"/>
      <c r="AK25" s="100"/>
      <c r="AL25" s="34" t="s">
        <v>52</v>
      </c>
      <c r="AM25" s="100"/>
      <c r="AN25" s="100"/>
      <c r="AO25" s="100"/>
      <c r="AP25" s="100"/>
      <c r="AQ25" s="64"/>
    </row>
    <row r="26" spans="2:49" ht="37.5" customHeight="1" x14ac:dyDescent="0.25">
      <c r="B26" s="124"/>
      <c r="C26" s="125"/>
      <c r="D26" s="125"/>
      <c r="E26" s="125"/>
      <c r="F26" s="126"/>
      <c r="G26" s="209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101" t="s">
        <v>18</v>
      </c>
      <c r="Z26" s="102"/>
      <c r="AA26" s="102"/>
      <c r="AB26" s="102"/>
      <c r="AC26" s="103"/>
      <c r="AD26" s="165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7"/>
    </row>
    <row r="27" spans="2:49" s="22" customFormat="1" ht="33.75" customHeight="1" x14ac:dyDescent="0.25">
      <c r="B27" s="101" t="s">
        <v>36</v>
      </c>
      <c r="C27" s="102"/>
      <c r="D27" s="102"/>
      <c r="E27" s="102"/>
      <c r="F27" s="102"/>
      <c r="G27" s="35" t="s">
        <v>19</v>
      </c>
      <c r="H27" s="36"/>
      <c r="I27" s="163" t="s">
        <v>20</v>
      </c>
      <c r="J27" s="163"/>
      <c r="K27" s="36"/>
      <c r="L27" s="37" t="s">
        <v>21</v>
      </c>
      <c r="M27" s="36"/>
      <c r="N27" s="163" t="s">
        <v>22</v>
      </c>
      <c r="O27" s="163"/>
      <c r="P27" s="36"/>
      <c r="Q27" s="37" t="s">
        <v>96</v>
      </c>
      <c r="R27" s="36"/>
      <c r="S27" s="163" t="s">
        <v>23</v>
      </c>
      <c r="T27" s="163"/>
      <c r="U27" s="163"/>
      <c r="V27" s="36"/>
      <c r="W27" s="37" t="s">
        <v>24</v>
      </c>
      <c r="X27" s="36"/>
      <c r="Y27" s="163" t="s">
        <v>25</v>
      </c>
      <c r="Z27" s="163"/>
      <c r="AA27" s="163"/>
      <c r="AB27" s="36"/>
      <c r="AC27" s="37" t="s">
        <v>26</v>
      </c>
      <c r="AD27" s="36"/>
      <c r="AE27" s="163" t="s">
        <v>27</v>
      </c>
      <c r="AF27" s="163"/>
      <c r="AG27" s="38" t="s">
        <v>55</v>
      </c>
      <c r="AH27" s="217"/>
      <c r="AI27" s="217"/>
      <c r="AJ27" s="217"/>
      <c r="AK27" s="217"/>
      <c r="AL27" s="217"/>
      <c r="AM27" s="217"/>
      <c r="AN27" s="217"/>
      <c r="AO27" s="217"/>
      <c r="AP27" s="217"/>
      <c r="AQ27" s="39" t="s">
        <v>54</v>
      </c>
      <c r="AR27" s="4"/>
      <c r="AS27" s="4"/>
      <c r="AT27" s="4"/>
      <c r="AU27" s="4"/>
      <c r="AV27" s="4"/>
      <c r="AW27" s="4"/>
    </row>
    <row r="28" spans="2:49" ht="33.75" customHeight="1" thickBot="1" x14ac:dyDescent="0.3">
      <c r="B28" s="97" t="s">
        <v>28</v>
      </c>
      <c r="C28" s="98"/>
      <c r="D28" s="98"/>
      <c r="E28" s="98"/>
      <c r="F28" s="98"/>
      <c r="G28" s="40" t="s">
        <v>19</v>
      </c>
      <c r="H28" s="41"/>
      <c r="I28" s="158" t="s">
        <v>29</v>
      </c>
      <c r="J28" s="158"/>
      <c r="K28" s="158"/>
      <c r="L28" s="42" t="s">
        <v>21</v>
      </c>
      <c r="M28" s="41"/>
      <c r="N28" s="158" t="s">
        <v>116</v>
      </c>
      <c r="O28" s="158"/>
      <c r="P28" s="158"/>
      <c r="Q28" s="42" t="s">
        <v>96</v>
      </c>
      <c r="R28" s="41"/>
      <c r="S28" s="158" t="s">
        <v>30</v>
      </c>
      <c r="T28" s="158"/>
      <c r="U28" s="158"/>
      <c r="V28" s="158"/>
      <c r="W28" s="42" t="s">
        <v>24</v>
      </c>
      <c r="X28" s="41"/>
      <c r="Y28" s="158" t="s">
        <v>31</v>
      </c>
      <c r="Z28" s="158"/>
      <c r="AA28" s="158"/>
      <c r="AB28" s="158"/>
      <c r="AC28" s="42" t="s">
        <v>26</v>
      </c>
      <c r="AD28" s="41"/>
      <c r="AE28" s="158" t="s">
        <v>32</v>
      </c>
      <c r="AF28" s="158"/>
      <c r="AG28" s="158"/>
      <c r="AH28" s="158"/>
      <c r="AI28" s="42" t="s">
        <v>33</v>
      </c>
      <c r="AJ28" s="41"/>
      <c r="AK28" s="164" t="s">
        <v>34</v>
      </c>
      <c r="AL28" s="164"/>
      <c r="AM28" s="164"/>
      <c r="AN28" s="41"/>
      <c r="AO28" s="41"/>
      <c r="AP28" s="41"/>
      <c r="AQ28" s="43"/>
      <c r="AR28" s="22"/>
      <c r="AV28" s="22"/>
      <c r="AW28" s="22"/>
    </row>
    <row r="29" spans="2:49" ht="30" customHeight="1" thickBot="1" x14ac:dyDescent="0.3">
      <c r="B29" s="159" t="s">
        <v>12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1"/>
      <c r="AT29" s="22"/>
      <c r="AU29" s="22"/>
      <c r="AV29" s="22"/>
    </row>
    <row r="30" spans="2:49" ht="30" customHeight="1" x14ac:dyDescent="0.25">
      <c r="B30" s="168" t="s">
        <v>6</v>
      </c>
      <c r="C30" s="169"/>
      <c r="D30" s="169"/>
      <c r="E30" s="169"/>
      <c r="F30" s="170"/>
      <c r="G30" s="171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3"/>
      <c r="W30" s="83"/>
      <c r="X30" s="93" t="s">
        <v>178</v>
      </c>
      <c r="Y30" s="113" t="s">
        <v>8</v>
      </c>
      <c r="Z30" s="114"/>
      <c r="AA30" s="114"/>
      <c r="AB30" s="114"/>
      <c r="AC30" s="115"/>
      <c r="AD30" s="116" t="str">
        <f>IF(AND(AH30&gt;0,AK30&gt;0,AN30&gt;0),TEXT(DATE(AH30,AK30,AN30),"(ge)"),"")</f>
        <v/>
      </c>
      <c r="AE30" s="116"/>
      <c r="AF30" s="117" t="s">
        <v>98</v>
      </c>
      <c r="AG30" s="117"/>
      <c r="AH30" s="118"/>
      <c r="AI30" s="118"/>
      <c r="AJ30" s="46" t="s">
        <v>56</v>
      </c>
      <c r="AK30" s="119"/>
      <c r="AL30" s="120"/>
      <c r="AM30" s="46" t="s">
        <v>57</v>
      </c>
      <c r="AN30" s="119"/>
      <c r="AO30" s="120"/>
      <c r="AP30" s="47" t="s">
        <v>58</v>
      </c>
      <c r="AQ30" s="48"/>
    </row>
    <row r="31" spans="2:49" ht="36.75" customHeight="1" x14ac:dyDescent="0.25">
      <c r="B31" s="121" t="s">
        <v>179</v>
      </c>
      <c r="C31" s="122"/>
      <c r="D31" s="122"/>
      <c r="E31" s="122"/>
      <c r="F31" s="123"/>
      <c r="G31" s="211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3"/>
      <c r="W31" s="84"/>
      <c r="X31" s="127" t="s">
        <v>180</v>
      </c>
      <c r="Y31" s="129" t="s">
        <v>113</v>
      </c>
      <c r="Z31" s="130"/>
      <c r="AA31" s="130"/>
      <c r="AB31" s="130"/>
      <c r="AC31" s="131"/>
      <c r="AD31" s="85"/>
      <c r="AE31" s="85"/>
      <c r="AF31" s="132" t="s">
        <v>71</v>
      </c>
      <c r="AG31" s="132"/>
      <c r="AH31" s="132"/>
      <c r="AI31" s="85"/>
      <c r="AJ31" s="132" t="s">
        <v>181</v>
      </c>
      <c r="AK31" s="132"/>
      <c r="AL31" s="132"/>
      <c r="AM31" s="132"/>
      <c r="AN31" s="85"/>
      <c r="AO31" s="132" t="s">
        <v>182</v>
      </c>
      <c r="AP31" s="132"/>
      <c r="AQ31" s="133"/>
    </row>
    <row r="32" spans="2:49" ht="30" customHeight="1" x14ac:dyDescent="0.25">
      <c r="B32" s="124"/>
      <c r="C32" s="125"/>
      <c r="D32" s="125"/>
      <c r="E32" s="125"/>
      <c r="F32" s="126"/>
      <c r="G32" s="214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6"/>
      <c r="W32" s="86"/>
      <c r="X32" s="128"/>
      <c r="Y32" s="129" t="s">
        <v>183</v>
      </c>
      <c r="Z32" s="130"/>
      <c r="AA32" s="130"/>
      <c r="AB32" s="130"/>
      <c r="AC32" s="131"/>
      <c r="AD32" s="82"/>
      <c r="AE32" s="56"/>
      <c r="AF32" s="134" t="s">
        <v>49</v>
      </c>
      <c r="AG32" s="134"/>
      <c r="AH32" s="134"/>
      <c r="AI32" s="82"/>
      <c r="AJ32" s="134" t="s">
        <v>184</v>
      </c>
      <c r="AK32" s="134"/>
      <c r="AL32" s="134"/>
      <c r="AM32" s="134"/>
      <c r="AN32" s="87" t="s">
        <v>55</v>
      </c>
      <c r="AO32" s="88"/>
      <c r="AP32" s="87" t="s">
        <v>97</v>
      </c>
      <c r="AQ32" s="89"/>
    </row>
    <row r="33" spans="2:44" ht="37.5" customHeight="1" x14ac:dyDescent="0.25">
      <c r="B33" s="94" t="s">
        <v>37</v>
      </c>
      <c r="C33" s="95"/>
      <c r="D33" s="95"/>
      <c r="E33" s="95"/>
      <c r="F33" s="96"/>
      <c r="G33" s="30"/>
      <c r="H33" s="90" t="s">
        <v>43</v>
      </c>
      <c r="I33" s="100"/>
      <c r="J33" s="100"/>
      <c r="K33" s="100"/>
      <c r="L33" s="100"/>
      <c r="M33" s="90" t="s">
        <v>42</v>
      </c>
      <c r="N33" s="100"/>
      <c r="O33" s="100"/>
      <c r="P33" s="100"/>
      <c r="Q33" s="100"/>
      <c r="R33" s="100"/>
      <c r="S33" s="100"/>
      <c r="T33" s="100"/>
      <c r="U33" s="32"/>
      <c r="V33" s="32"/>
      <c r="W33" s="32"/>
      <c r="X33" s="32"/>
      <c r="Y33" s="101" t="s">
        <v>16</v>
      </c>
      <c r="Z33" s="102"/>
      <c r="AA33" s="102"/>
      <c r="AB33" s="102"/>
      <c r="AC33" s="103"/>
      <c r="AD33" s="50" t="s">
        <v>50</v>
      </c>
      <c r="AE33" s="100"/>
      <c r="AF33" s="100"/>
      <c r="AG33" s="100"/>
      <c r="AH33" s="34" t="s">
        <v>51</v>
      </c>
      <c r="AI33" s="100"/>
      <c r="AJ33" s="100"/>
      <c r="AK33" s="100"/>
      <c r="AL33" s="91" t="s">
        <v>52</v>
      </c>
      <c r="AM33" s="100"/>
      <c r="AN33" s="100"/>
      <c r="AO33" s="100"/>
      <c r="AP33" s="100"/>
      <c r="AQ33" s="92"/>
      <c r="AR33" s="51"/>
    </row>
    <row r="34" spans="2:44" ht="37.5" customHeight="1" x14ac:dyDescent="0.25">
      <c r="B34" s="94"/>
      <c r="C34" s="95"/>
      <c r="D34" s="95"/>
      <c r="E34" s="95"/>
      <c r="F34" s="96"/>
      <c r="G34" s="104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1" t="s">
        <v>17</v>
      </c>
      <c r="Z34" s="102"/>
      <c r="AA34" s="102"/>
      <c r="AB34" s="102"/>
      <c r="AC34" s="103"/>
      <c r="AD34" s="50" t="s">
        <v>50</v>
      </c>
      <c r="AE34" s="100"/>
      <c r="AF34" s="100"/>
      <c r="AG34" s="100"/>
      <c r="AH34" s="34" t="s">
        <v>51</v>
      </c>
      <c r="AI34" s="100"/>
      <c r="AJ34" s="100"/>
      <c r="AK34" s="100"/>
      <c r="AL34" s="34" t="s">
        <v>52</v>
      </c>
      <c r="AM34" s="100"/>
      <c r="AN34" s="100"/>
      <c r="AO34" s="100"/>
      <c r="AP34" s="100"/>
      <c r="AQ34" s="64"/>
    </row>
    <row r="35" spans="2:44" ht="37.5" customHeight="1" thickBot="1" x14ac:dyDescent="0.3">
      <c r="B35" s="97"/>
      <c r="C35" s="98"/>
      <c r="D35" s="98"/>
      <c r="E35" s="98"/>
      <c r="F35" s="99"/>
      <c r="G35" s="106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8" t="s">
        <v>18</v>
      </c>
      <c r="Z35" s="109"/>
      <c r="AA35" s="109"/>
      <c r="AB35" s="109"/>
      <c r="AC35" s="110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2"/>
    </row>
    <row r="36" spans="2:44" x14ac:dyDescent="0.25">
      <c r="B36" s="162" t="s">
        <v>38</v>
      </c>
      <c r="C36" s="162"/>
      <c r="D36" s="149" t="s">
        <v>39</v>
      </c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</row>
    <row r="37" spans="2:44" ht="11.25" customHeight="1" thickBot="1" x14ac:dyDescent="0.3">
      <c r="B37" s="52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4"/>
      <c r="AM37" s="54"/>
      <c r="AN37" s="54"/>
      <c r="AO37" s="54"/>
      <c r="AP37" s="54"/>
      <c r="AQ37" s="54"/>
    </row>
    <row r="38" spans="2:44" ht="30" customHeight="1" thickBot="1" x14ac:dyDescent="0.3">
      <c r="B38" s="136" t="s">
        <v>5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8"/>
      <c r="AR38" s="28"/>
    </row>
    <row r="39" spans="2:44" ht="30" customHeight="1" x14ac:dyDescent="0.25">
      <c r="B39" s="113" t="s">
        <v>6</v>
      </c>
      <c r="C39" s="114"/>
      <c r="D39" s="115"/>
      <c r="E39" s="145" t="str">
        <f>PHONETIC(E40)</f>
        <v/>
      </c>
      <c r="F39" s="145"/>
      <c r="G39" s="145"/>
      <c r="H39" s="145"/>
      <c r="I39" s="145"/>
      <c r="J39" s="145"/>
      <c r="K39" s="145"/>
      <c r="L39" s="145"/>
      <c r="M39" s="146"/>
      <c r="N39" s="44"/>
      <c r="O39" s="45" t="s">
        <v>9</v>
      </c>
      <c r="P39" s="113" t="s">
        <v>6</v>
      </c>
      <c r="Q39" s="114"/>
      <c r="R39" s="115"/>
      <c r="S39" s="145" t="str">
        <f>PHONETIC(S40)</f>
        <v/>
      </c>
      <c r="T39" s="145"/>
      <c r="U39" s="145"/>
      <c r="V39" s="145"/>
      <c r="W39" s="145"/>
      <c r="X39" s="145"/>
      <c r="Y39" s="145"/>
      <c r="Z39" s="145"/>
      <c r="AA39" s="146"/>
      <c r="AB39" s="44"/>
      <c r="AC39" s="45" t="s">
        <v>9</v>
      </c>
      <c r="AD39" s="113" t="s">
        <v>6</v>
      </c>
      <c r="AE39" s="114"/>
      <c r="AF39" s="115"/>
      <c r="AG39" s="145" t="str">
        <f>PHONETIC(AG40)</f>
        <v/>
      </c>
      <c r="AH39" s="145"/>
      <c r="AI39" s="145"/>
      <c r="AJ39" s="145"/>
      <c r="AK39" s="145"/>
      <c r="AL39" s="145"/>
      <c r="AM39" s="145"/>
      <c r="AN39" s="145"/>
      <c r="AO39" s="146"/>
      <c r="AP39" s="44"/>
      <c r="AQ39" s="45" t="s">
        <v>9</v>
      </c>
    </row>
    <row r="40" spans="2:44" ht="45" customHeight="1" x14ac:dyDescent="0.25">
      <c r="B40" s="101" t="s">
        <v>7</v>
      </c>
      <c r="C40" s="102"/>
      <c r="D40" s="103"/>
      <c r="E40" s="143"/>
      <c r="F40" s="143"/>
      <c r="G40" s="143"/>
      <c r="H40" s="143"/>
      <c r="I40" s="143"/>
      <c r="J40" s="143"/>
      <c r="K40" s="143"/>
      <c r="L40" s="143"/>
      <c r="M40" s="144"/>
      <c r="N40" s="44"/>
      <c r="O40" s="49" t="s">
        <v>10</v>
      </c>
      <c r="P40" s="101" t="s">
        <v>7</v>
      </c>
      <c r="Q40" s="102"/>
      <c r="R40" s="103"/>
      <c r="S40" s="143"/>
      <c r="T40" s="143"/>
      <c r="U40" s="143"/>
      <c r="V40" s="143"/>
      <c r="W40" s="143"/>
      <c r="X40" s="143"/>
      <c r="Y40" s="143"/>
      <c r="Z40" s="143"/>
      <c r="AA40" s="144"/>
      <c r="AB40" s="44"/>
      <c r="AC40" s="49" t="s">
        <v>10</v>
      </c>
      <c r="AD40" s="101" t="s">
        <v>7</v>
      </c>
      <c r="AE40" s="102"/>
      <c r="AF40" s="103"/>
      <c r="AG40" s="143"/>
      <c r="AH40" s="143"/>
      <c r="AI40" s="143"/>
      <c r="AJ40" s="143"/>
      <c r="AK40" s="143"/>
      <c r="AL40" s="143"/>
      <c r="AM40" s="143"/>
      <c r="AN40" s="143"/>
      <c r="AO40" s="144"/>
      <c r="AP40" s="44"/>
      <c r="AQ40" s="49" t="s">
        <v>10</v>
      </c>
    </row>
    <row r="41" spans="2:44" ht="39.75" customHeight="1" x14ac:dyDescent="0.25">
      <c r="B41" s="101" t="s">
        <v>8</v>
      </c>
      <c r="C41" s="102"/>
      <c r="D41" s="103"/>
      <c r="E41" s="151" t="str">
        <f>IF(AND(G41&gt;0,J41&gt;0,M41&gt;0),TEXT(DATE(G41,J41,M41),"(ge)"),"")</f>
        <v/>
      </c>
      <c r="F41" s="151"/>
      <c r="G41" s="150"/>
      <c r="H41" s="150"/>
      <c r="I41" s="55" t="s">
        <v>56</v>
      </c>
      <c r="J41" s="142"/>
      <c r="K41" s="142"/>
      <c r="L41" s="55" t="s">
        <v>57</v>
      </c>
      <c r="M41" s="142"/>
      <c r="N41" s="142"/>
      <c r="O41" s="49" t="s">
        <v>58</v>
      </c>
      <c r="P41" s="101" t="s">
        <v>8</v>
      </c>
      <c r="Q41" s="102"/>
      <c r="R41" s="103"/>
      <c r="S41" s="151" t="str">
        <f>IF(AND(U41&gt;0,X41&gt;0,AA41&gt;0),TEXT(DATE(U41,X41,AA41),"(ge)"),"")</f>
        <v/>
      </c>
      <c r="T41" s="151"/>
      <c r="U41" s="150"/>
      <c r="V41" s="150"/>
      <c r="W41" s="55" t="s">
        <v>56</v>
      </c>
      <c r="X41" s="142"/>
      <c r="Y41" s="142"/>
      <c r="Z41" s="55" t="s">
        <v>57</v>
      </c>
      <c r="AA41" s="142"/>
      <c r="AB41" s="142"/>
      <c r="AC41" s="49" t="s">
        <v>58</v>
      </c>
      <c r="AD41" s="101" t="s">
        <v>8</v>
      </c>
      <c r="AE41" s="102"/>
      <c r="AF41" s="103"/>
      <c r="AG41" s="151" t="str">
        <f>IF(AND(AI41&gt;0,AL41&gt;0,AO41&gt;0),TEXT(DATE(AI41,AL41,AO41),"(ge)"),"")</f>
        <v/>
      </c>
      <c r="AH41" s="151"/>
      <c r="AI41" s="150"/>
      <c r="AJ41" s="150"/>
      <c r="AK41" s="55" t="s">
        <v>56</v>
      </c>
      <c r="AL41" s="142"/>
      <c r="AM41" s="142"/>
      <c r="AN41" s="55" t="s">
        <v>57</v>
      </c>
      <c r="AO41" s="142"/>
      <c r="AP41" s="142"/>
      <c r="AQ41" s="49" t="s">
        <v>58</v>
      </c>
    </row>
    <row r="42" spans="2:44" ht="33.75" customHeight="1" x14ac:dyDescent="0.25">
      <c r="B42" s="129" t="s">
        <v>112</v>
      </c>
      <c r="C42" s="130"/>
      <c r="D42" s="131"/>
      <c r="E42" s="56"/>
      <c r="F42" s="134" t="s">
        <v>65</v>
      </c>
      <c r="G42" s="134"/>
      <c r="H42" s="56"/>
      <c r="I42" s="132" t="s">
        <v>66</v>
      </c>
      <c r="J42" s="132"/>
      <c r="K42" s="132"/>
      <c r="L42" s="56"/>
      <c r="M42" s="134" t="s">
        <v>67</v>
      </c>
      <c r="N42" s="134"/>
      <c r="O42" s="147"/>
      <c r="P42" s="129" t="s">
        <v>112</v>
      </c>
      <c r="Q42" s="130"/>
      <c r="R42" s="131"/>
      <c r="S42" s="56"/>
      <c r="T42" s="134" t="s">
        <v>65</v>
      </c>
      <c r="U42" s="134"/>
      <c r="V42" s="56"/>
      <c r="W42" s="132" t="s">
        <v>66</v>
      </c>
      <c r="X42" s="132"/>
      <c r="Y42" s="132"/>
      <c r="Z42" s="56"/>
      <c r="AA42" s="134" t="s">
        <v>27</v>
      </c>
      <c r="AB42" s="134"/>
      <c r="AC42" s="147"/>
      <c r="AD42" s="129" t="s">
        <v>112</v>
      </c>
      <c r="AE42" s="130"/>
      <c r="AF42" s="131"/>
      <c r="AG42" s="56"/>
      <c r="AH42" s="134" t="s">
        <v>65</v>
      </c>
      <c r="AI42" s="134"/>
      <c r="AJ42" s="56"/>
      <c r="AK42" s="132" t="s">
        <v>66</v>
      </c>
      <c r="AL42" s="132"/>
      <c r="AM42" s="132"/>
      <c r="AN42" s="56"/>
      <c r="AO42" s="134" t="s">
        <v>27</v>
      </c>
      <c r="AP42" s="134"/>
      <c r="AQ42" s="147"/>
    </row>
    <row r="43" spans="2:44" ht="33.75" customHeight="1" thickBot="1" x14ac:dyDescent="0.3">
      <c r="B43" s="152" t="s">
        <v>47</v>
      </c>
      <c r="C43" s="153"/>
      <c r="D43" s="154"/>
      <c r="E43" s="56"/>
      <c r="F43" s="134" t="s">
        <v>49</v>
      </c>
      <c r="G43" s="134"/>
      <c r="H43" s="56"/>
      <c r="I43" s="132" t="s">
        <v>48</v>
      </c>
      <c r="J43" s="132"/>
      <c r="K43" s="132"/>
      <c r="L43" s="57" t="s">
        <v>55</v>
      </c>
      <c r="M43" s="65"/>
      <c r="N43" s="57" t="s">
        <v>97</v>
      </c>
      <c r="O43" s="58"/>
      <c r="P43" s="155" t="s">
        <v>47</v>
      </c>
      <c r="Q43" s="156"/>
      <c r="R43" s="157"/>
      <c r="S43" s="56"/>
      <c r="T43" s="134" t="s">
        <v>49</v>
      </c>
      <c r="U43" s="134"/>
      <c r="V43" s="56"/>
      <c r="W43" s="132" t="s">
        <v>48</v>
      </c>
      <c r="X43" s="132"/>
      <c r="Y43" s="132"/>
      <c r="Z43" s="57" t="s">
        <v>55</v>
      </c>
      <c r="AA43" s="65"/>
      <c r="AB43" s="57" t="s">
        <v>97</v>
      </c>
      <c r="AC43" s="58"/>
      <c r="AD43" s="155" t="s">
        <v>47</v>
      </c>
      <c r="AE43" s="156"/>
      <c r="AF43" s="157"/>
      <c r="AG43" s="56"/>
      <c r="AH43" s="134" t="s">
        <v>49</v>
      </c>
      <c r="AI43" s="134"/>
      <c r="AJ43" s="56"/>
      <c r="AK43" s="132" t="s">
        <v>48</v>
      </c>
      <c r="AL43" s="132"/>
      <c r="AM43" s="132"/>
      <c r="AN43" s="57" t="s">
        <v>55</v>
      </c>
      <c r="AO43" s="65"/>
      <c r="AP43" s="57" t="s">
        <v>97</v>
      </c>
      <c r="AQ43" s="58"/>
    </row>
    <row r="44" spans="2:44" x14ac:dyDescent="0.25">
      <c r="B44" s="148" t="s">
        <v>46</v>
      </c>
      <c r="C44" s="148"/>
      <c r="D44" s="149" t="s">
        <v>186</v>
      </c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</row>
    <row r="45" spans="2:44" ht="11.25" customHeight="1" x14ac:dyDescent="0.25"/>
    <row r="46" spans="2:44" ht="16.5" customHeight="1" x14ac:dyDescent="0.25">
      <c r="B46" s="140" t="s">
        <v>1</v>
      </c>
      <c r="C46" s="140"/>
      <c r="D46" s="140"/>
      <c r="E46" s="140"/>
      <c r="F46" s="140"/>
      <c r="G46" s="140"/>
      <c r="H46" s="140"/>
      <c r="I46" s="140"/>
      <c r="J46" s="140"/>
      <c r="K46" s="140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</row>
    <row r="47" spans="2:44" ht="16.5" customHeight="1" x14ac:dyDescent="0.25">
      <c r="B47" s="140" t="s">
        <v>111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</row>
    <row r="48" spans="2:44" ht="16.5" customHeight="1" x14ac:dyDescent="0.25">
      <c r="B48" s="140" t="s">
        <v>0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</row>
    <row r="49" spans="1:44" ht="16.5" customHeight="1" x14ac:dyDescent="0.25">
      <c r="B49" s="140" t="s">
        <v>64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</row>
    <row r="50" spans="1:44" ht="9.9499999999999993" customHeight="1" x14ac:dyDescent="0.25"/>
    <row r="51" spans="1:44" ht="16.5" customHeight="1" x14ac:dyDescent="0.25">
      <c r="B51" s="140" t="s">
        <v>40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</row>
    <row r="52" spans="1:44" ht="16.5" customHeight="1" x14ac:dyDescent="0.25">
      <c r="B52" s="141" t="s">
        <v>115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</row>
    <row r="53" spans="1:44" ht="16.5" customHeight="1" x14ac:dyDescent="0.25">
      <c r="B53" s="141" t="s">
        <v>41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</row>
    <row r="54" spans="1:44" ht="16.5" customHeight="1" x14ac:dyDescent="0.25">
      <c r="B54" s="139" t="s">
        <v>114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</row>
    <row r="55" spans="1:44" ht="11.25" customHeight="1" x14ac:dyDescent="0.2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</row>
    <row r="56" spans="1:44" ht="24.95" customHeight="1" x14ac:dyDescent="0.25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9" spans="1:44" ht="15" customHeight="1" x14ac:dyDescent="0.25">
      <c r="A59" s="28"/>
    </row>
    <row r="60" spans="1:44" x14ac:dyDescent="0.25">
      <c r="A60" s="28"/>
      <c r="B60" s="62" t="s">
        <v>63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28"/>
    </row>
    <row r="61" spans="1:44" ht="37.5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5">
      <c r="AR62" s="28"/>
    </row>
  </sheetData>
  <sheetProtection sheet="1" objects="1" scenarios="1"/>
  <mergeCells count="154">
    <mergeCell ref="AK3:AP4"/>
    <mergeCell ref="AK12:AL12"/>
    <mergeCell ref="G25:X26"/>
    <mergeCell ref="Y25:AC25"/>
    <mergeCell ref="G31:V32"/>
    <mergeCell ref="Y27:AA27"/>
    <mergeCell ref="AE27:AF27"/>
    <mergeCell ref="AH27:AP27"/>
    <mergeCell ref="AN12:AO12"/>
    <mergeCell ref="AI13:AJ13"/>
    <mergeCell ref="AM24:AP24"/>
    <mergeCell ref="AE25:AG25"/>
    <mergeCell ref="AI25:AK25"/>
    <mergeCell ref="AM25:AP25"/>
    <mergeCell ref="AE8:AF8"/>
    <mergeCell ref="AG8:AI8"/>
    <mergeCell ref="AK8:AL8"/>
    <mergeCell ref="G20:X21"/>
    <mergeCell ref="Y20:AC23"/>
    <mergeCell ref="AD20:AQ20"/>
    <mergeCell ref="AD21:AQ21"/>
    <mergeCell ref="G22:X23"/>
    <mergeCell ref="AD22:AQ22"/>
    <mergeCell ref="AD23:AQ23"/>
    <mergeCell ref="AN8:AO8"/>
    <mergeCell ref="AG11:AH11"/>
    <mergeCell ref="AL13:AM13"/>
    <mergeCell ref="B13:Y13"/>
    <mergeCell ref="B11:D12"/>
    <mergeCell ref="AA13:AD13"/>
    <mergeCell ref="L11:AD12"/>
    <mergeCell ref="B22:F23"/>
    <mergeCell ref="B20:F21"/>
    <mergeCell ref="AI11:AL11"/>
    <mergeCell ref="E11:H12"/>
    <mergeCell ref="I11:K12"/>
    <mergeCell ref="AE11:AF13"/>
    <mergeCell ref="AH12:AI12"/>
    <mergeCell ref="B18:AQ18"/>
    <mergeCell ref="B19:AQ19"/>
    <mergeCell ref="AD15:AP15"/>
    <mergeCell ref="B24:F26"/>
    <mergeCell ref="I28:K28"/>
    <mergeCell ref="N28:P28"/>
    <mergeCell ref="B29:AQ29"/>
    <mergeCell ref="B28:F28"/>
    <mergeCell ref="B36:C36"/>
    <mergeCell ref="D36:AQ36"/>
    <mergeCell ref="N24:T24"/>
    <mergeCell ref="Y24:AC24"/>
    <mergeCell ref="I24:L24"/>
    <mergeCell ref="B27:F27"/>
    <mergeCell ref="I27:J27"/>
    <mergeCell ref="N27:O27"/>
    <mergeCell ref="S28:V28"/>
    <mergeCell ref="Y28:AB28"/>
    <mergeCell ref="AE28:AH28"/>
    <mergeCell ref="AK28:AM28"/>
    <mergeCell ref="AE24:AG24"/>
    <mergeCell ref="AI24:AK24"/>
    <mergeCell ref="Y26:AC26"/>
    <mergeCell ref="AD26:AQ26"/>
    <mergeCell ref="S27:U27"/>
    <mergeCell ref="B30:F30"/>
    <mergeCell ref="G30:V30"/>
    <mergeCell ref="AL41:AM41"/>
    <mergeCell ref="T42:U42"/>
    <mergeCell ref="W42:Y42"/>
    <mergeCell ref="I43:K43"/>
    <mergeCell ref="T43:U43"/>
    <mergeCell ref="W43:Y43"/>
    <mergeCell ref="AH43:AI43"/>
    <mergeCell ref="AK43:AM43"/>
    <mergeCell ref="P42:R42"/>
    <mergeCell ref="P43:R43"/>
    <mergeCell ref="AD42:AF42"/>
    <mergeCell ref="AD43:AF43"/>
    <mergeCell ref="S40:AA40"/>
    <mergeCell ref="P41:R41"/>
    <mergeCell ref="AD39:AF39"/>
    <mergeCell ref="AD40:AF40"/>
    <mergeCell ref="AD41:AF41"/>
    <mergeCell ref="M42:O42"/>
    <mergeCell ref="AA42:AC42"/>
    <mergeCell ref="B44:C44"/>
    <mergeCell ref="D44:AQ44"/>
    <mergeCell ref="AO42:AQ42"/>
    <mergeCell ref="B39:D39"/>
    <mergeCell ref="B40:D40"/>
    <mergeCell ref="AG39:AO39"/>
    <mergeCell ref="AG40:AO40"/>
    <mergeCell ref="G41:H41"/>
    <mergeCell ref="E41:F41"/>
    <mergeCell ref="S41:T41"/>
    <mergeCell ref="U41:V41"/>
    <mergeCell ref="AG41:AH41"/>
    <mergeCell ref="AI41:AJ41"/>
    <mergeCell ref="F43:G43"/>
    <mergeCell ref="B42:D42"/>
    <mergeCell ref="B43:D43"/>
    <mergeCell ref="AA41:AB41"/>
    <mergeCell ref="B3:I4"/>
    <mergeCell ref="B38:AQ38"/>
    <mergeCell ref="AH42:AI42"/>
    <mergeCell ref="AK42:AM42"/>
    <mergeCell ref="B54:AQ54"/>
    <mergeCell ref="B51:P51"/>
    <mergeCell ref="B52:AQ52"/>
    <mergeCell ref="B53:AQ53"/>
    <mergeCell ref="B49:AQ49"/>
    <mergeCell ref="B48:AQ48"/>
    <mergeCell ref="B41:D41"/>
    <mergeCell ref="P39:R39"/>
    <mergeCell ref="P40:R40"/>
    <mergeCell ref="B46:K46"/>
    <mergeCell ref="B47:AQ47"/>
    <mergeCell ref="AO41:AP41"/>
    <mergeCell ref="E40:M40"/>
    <mergeCell ref="E39:M39"/>
    <mergeCell ref="F42:G42"/>
    <mergeCell ref="I42:K42"/>
    <mergeCell ref="J41:K41"/>
    <mergeCell ref="M41:N41"/>
    <mergeCell ref="X41:Y41"/>
    <mergeCell ref="S39:AA39"/>
    <mergeCell ref="Y30:AC30"/>
    <mergeCell ref="AD30:AE30"/>
    <mergeCell ref="AF30:AG30"/>
    <mergeCell ref="AH30:AI30"/>
    <mergeCell ref="AK30:AL30"/>
    <mergeCell ref="AN30:AO30"/>
    <mergeCell ref="B31:F32"/>
    <mergeCell ref="X31:X32"/>
    <mergeCell ref="Y31:AC31"/>
    <mergeCell ref="AF31:AH31"/>
    <mergeCell ref="AJ31:AM31"/>
    <mergeCell ref="AO31:AQ31"/>
    <mergeCell ref="Y32:AC32"/>
    <mergeCell ref="AF32:AH32"/>
    <mergeCell ref="AJ32:AM32"/>
    <mergeCell ref="B33:F35"/>
    <mergeCell ref="I33:L33"/>
    <mergeCell ref="N33:T33"/>
    <mergeCell ref="Y33:AC33"/>
    <mergeCell ref="AE33:AG33"/>
    <mergeCell ref="AI33:AK33"/>
    <mergeCell ref="AM33:AP33"/>
    <mergeCell ref="G34:X35"/>
    <mergeCell ref="Y34:AC34"/>
    <mergeCell ref="AE34:AG34"/>
    <mergeCell ref="AI34:AK34"/>
    <mergeCell ref="AM34:AP34"/>
    <mergeCell ref="Y35:AC35"/>
    <mergeCell ref="AD35:AQ35"/>
  </mergeCells>
  <phoneticPr fontId="2" type="Hiragana" alignment="center"/>
  <dataValidations count="2">
    <dataValidation imeMode="hiragana" allowBlank="1" showInputMessage="1" showErrorMessage="1" sqref="L11:AD12 G20:X23 G25:X26 AD21:AQ21 AD23:AQ23 S39:AA40 E39:M40 AG39:AO40 AH27:AP27 G34:X35 G30:V32"/>
    <dataValidation imeMode="halfAlpha" allowBlank="1" showInputMessage="1" showErrorMessage="1" sqref="E11:H12 AG8:AI8 AK8:AL8 AN8:AO8 AI11:AL11 AH12:AI12 AK12:AL12 AI13:AJ13 AL13:AM13 AD26:AQ26 M43 I24:L24 N24:T24 G41:H41 J41:K41 M41:N41 AM24:AP25 AI24:AK25 AE24:AG25 U41:V41 X41:Y41 AA41:AB41 AA43 AO41:AP41 AI41:AJ41 AL41:AM41 AO43 I33:L33 N33:T33 AH30:AI30 AK30:AL30 AN30:AO30 AM33:AP34 AI33:AK34 AE33:AG34 AD35:AQ35 AO32"/>
  </dataValidations>
  <pageMargins left="0.59055118110236227" right="0.47244094488188981" top="0.31496062992125984" bottom="0.27559055118110237" header="0.19685039370078741" footer="0.19685039370078741"/>
  <pageSetup paperSize="9" scale="6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57150</xdr:rowOff>
                  </from>
                  <to>
                    <xdr:col>10</xdr:col>
                    <xdr:colOff>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57150</xdr:rowOff>
                  </from>
                  <to>
                    <xdr:col>10</xdr:col>
                    <xdr:colOff>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57150</xdr:rowOff>
                  </from>
                  <to>
                    <xdr:col>15</xdr:col>
                    <xdr:colOff>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23</xdr:col>
                    <xdr:colOff>0</xdr:colOff>
                    <xdr:row>26</xdr:row>
                    <xdr:rowOff>57150</xdr:rowOff>
                  </from>
                  <to>
                    <xdr:col>26</xdr:col>
                    <xdr:colOff>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29</xdr:col>
                    <xdr:colOff>0</xdr:colOff>
                    <xdr:row>26</xdr:row>
                    <xdr:rowOff>57150</xdr:rowOff>
                  </from>
                  <to>
                    <xdr:col>32</xdr:col>
                    <xdr:colOff>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57150</xdr:rowOff>
                  </from>
                  <to>
                    <xdr:col>15</xdr:col>
                    <xdr:colOff>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16</xdr:col>
                    <xdr:colOff>276225</xdr:colOff>
                    <xdr:row>27</xdr:row>
                    <xdr:rowOff>57150</xdr:rowOff>
                  </from>
                  <to>
                    <xdr:col>20</xdr:col>
                    <xdr:colOff>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23</xdr:col>
                    <xdr:colOff>0</xdr:colOff>
                    <xdr:row>27</xdr:row>
                    <xdr:rowOff>57150</xdr:rowOff>
                  </from>
                  <to>
                    <xdr:col>26</xdr:col>
                    <xdr:colOff>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29</xdr:col>
                    <xdr:colOff>0</xdr:colOff>
                    <xdr:row>27</xdr:row>
                    <xdr:rowOff>57150</xdr:rowOff>
                  </from>
                  <to>
                    <xdr:col>32</xdr:col>
                    <xdr:colOff>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35</xdr:col>
                    <xdr:colOff>0</xdr:colOff>
                    <xdr:row>27</xdr:row>
                    <xdr:rowOff>57150</xdr:rowOff>
                  </from>
                  <to>
                    <xdr:col>38</xdr:col>
                    <xdr:colOff>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16</xdr:col>
                    <xdr:colOff>276225</xdr:colOff>
                    <xdr:row>26</xdr:row>
                    <xdr:rowOff>57150</xdr:rowOff>
                  </from>
                  <to>
                    <xdr:col>20</xdr:col>
                    <xdr:colOff>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13</xdr:col>
                    <xdr:colOff>76200</xdr:colOff>
                    <xdr:row>38</xdr:row>
                    <xdr:rowOff>57150</xdr:rowOff>
                  </from>
                  <to>
                    <xdr:col>15</xdr:col>
                    <xdr:colOff>0</xdr:colOff>
                    <xdr:row>38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13</xdr:col>
                    <xdr:colOff>76200</xdr:colOff>
                    <xdr:row>39</xdr:row>
                    <xdr:rowOff>57150</xdr:rowOff>
                  </from>
                  <to>
                    <xdr:col>15</xdr:col>
                    <xdr:colOff>0</xdr:colOff>
                    <xdr:row>39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4</xdr:col>
                    <xdr:colOff>85725</xdr:colOff>
                    <xdr:row>41</xdr:row>
                    <xdr:rowOff>57150</xdr:rowOff>
                  </from>
                  <to>
                    <xdr:col>7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Fill="0" autoLine="0" autoPict="0">
                <anchor moveWithCells="1">
                  <from>
                    <xdr:col>7</xdr:col>
                    <xdr:colOff>85725</xdr:colOff>
                    <xdr:row>41</xdr:row>
                    <xdr:rowOff>57150</xdr:rowOff>
                  </from>
                  <to>
                    <xdr:col>10</xdr:col>
                    <xdr:colOff>247650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Fill="0" autoLine="0" autoPict="0">
                <anchor moveWithCells="1">
                  <from>
                    <xdr:col>11</xdr:col>
                    <xdr:colOff>85725</xdr:colOff>
                    <xdr:row>41</xdr:row>
                    <xdr:rowOff>57150</xdr:rowOff>
                  </from>
                  <to>
                    <xdr:col>14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Fill="0" autoLine="0" autoPict="0">
                <anchor moveWithCells="1">
                  <from>
                    <xdr:col>4</xdr:col>
                    <xdr:colOff>85725</xdr:colOff>
                    <xdr:row>42</xdr:row>
                    <xdr:rowOff>47625</xdr:rowOff>
                  </from>
                  <to>
                    <xdr:col>6</xdr:col>
                    <xdr:colOff>247650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7</xdr:col>
                    <xdr:colOff>85725</xdr:colOff>
                    <xdr:row>42</xdr:row>
                    <xdr:rowOff>47625</xdr:rowOff>
                  </from>
                  <to>
                    <xdr:col>9</xdr:col>
                    <xdr:colOff>247650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Check Box 45">
              <controlPr defaultSize="0" autoFill="0" autoLine="0" autoPict="0">
                <anchor moveWithCells="1">
                  <from>
                    <xdr:col>25</xdr:col>
                    <xdr:colOff>0</xdr:colOff>
                    <xdr:row>12</xdr:row>
                    <xdr:rowOff>57150</xdr:rowOff>
                  </from>
                  <to>
                    <xdr:col>27</xdr:col>
                    <xdr:colOff>257175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3" name="Check Box 50">
              <controlPr defaultSize="0" autoFill="0" autoLine="0" autoPict="0">
                <anchor moveWithCells="1">
                  <from>
                    <xdr:col>22</xdr:col>
                    <xdr:colOff>47625</xdr:colOff>
                    <xdr:row>15</xdr:row>
                    <xdr:rowOff>47625</xdr:rowOff>
                  </from>
                  <to>
                    <xdr:col>25</xdr:col>
                    <xdr:colOff>38100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4" name="Check Box 51">
              <controlPr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47625</xdr:rowOff>
                  </from>
                  <to>
                    <xdr:col>22</xdr:col>
                    <xdr:colOff>38100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5" name="Check Box 75">
              <controlPr defaultSize="0" autoFill="0" autoLine="0" autoPict="0">
                <anchor moveWithCells="1">
                  <from>
                    <xdr:col>27</xdr:col>
                    <xdr:colOff>76200</xdr:colOff>
                    <xdr:row>38</xdr:row>
                    <xdr:rowOff>57150</xdr:rowOff>
                  </from>
                  <to>
                    <xdr:col>29</xdr:col>
                    <xdr:colOff>0</xdr:colOff>
                    <xdr:row>38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6" name="Check Box 76">
              <controlPr defaultSize="0" autoFill="0" autoLine="0" autoPict="0">
                <anchor moveWithCells="1">
                  <from>
                    <xdr:col>27</xdr:col>
                    <xdr:colOff>76200</xdr:colOff>
                    <xdr:row>39</xdr:row>
                    <xdr:rowOff>57150</xdr:rowOff>
                  </from>
                  <to>
                    <xdr:col>29</xdr:col>
                    <xdr:colOff>0</xdr:colOff>
                    <xdr:row>39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7" name="Check Box 77">
              <controlPr defaultSize="0" autoFill="0" autoLine="0" autoPict="0">
                <anchor moveWithCells="1">
                  <from>
                    <xdr:col>18</xdr:col>
                    <xdr:colOff>85725</xdr:colOff>
                    <xdr:row>41</xdr:row>
                    <xdr:rowOff>57150</xdr:rowOff>
                  </from>
                  <to>
                    <xdr:col>21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8" name="Check Box 78">
              <controlPr defaultSize="0" autoFill="0" autoLine="0" autoPict="0">
                <anchor moveWithCells="1">
                  <from>
                    <xdr:col>21</xdr:col>
                    <xdr:colOff>85725</xdr:colOff>
                    <xdr:row>41</xdr:row>
                    <xdr:rowOff>57150</xdr:rowOff>
                  </from>
                  <to>
                    <xdr:col>24</xdr:col>
                    <xdr:colOff>247650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9" name="Check Box 79">
              <controlPr defaultSize="0" autoFill="0" autoLine="0" autoPict="0">
                <anchor moveWithCells="1">
                  <from>
                    <xdr:col>25</xdr:col>
                    <xdr:colOff>85725</xdr:colOff>
                    <xdr:row>41</xdr:row>
                    <xdr:rowOff>57150</xdr:rowOff>
                  </from>
                  <to>
                    <xdr:col>28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0" name="Check Box 80">
              <controlPr defaultSize="0" autoFill="0" autoLine="0" autoPict="0">
                <anchor moveWithCells="1">
                  <from>
                    <xdr:col>41</xdr:col>
                    <xdr:colOff>76200</xdr:colOff>
                    <xdr:row>38</xdr:row>
                    <xdr:rowOff>57150</xdr:rowOff>
                  </from>
                  <to>
                    <xdr:col>43</xdr:col>
                    <xdr:colOff>0</xdr:colOff>
                    <xdr:row>38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1" name="Check Box 81">
              <controlPr defaultSize="0" autoFill="0" autoLine="0" autoPict="0">
                <anchor moveWithCells="1">
                  <from>
                    <xdr:col>41</xdr:col>
                    <xdr:colOff>76200</xdr:colOff>
                    <xdr:row>39</xdr:row>
                    <xdr:rowOff>57150</xdr:rowOff>
                  </from>
                  <to>
                    <xdr:col>43</xdr:col>
                    <xdr:colOff>0</xdr:colOff>
                    <xdr:row>39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defaultSize="0" autoFill="0" autoLine="0" autoPict="0">
                <anchor moveWithCells="1">
                  <from>
                    <xdr:col>32</xdr:col>
                    <xdr:colOff>85725</xdr:colOff>
                    <xdr:row>41</xdr:row>
                    <xdr:rowOff>57150</xdr:rowOff>
                  </from>
                  <to>
                    <xdr:col>35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35</xdr:col>
                    <xdr:colOff>85725</xdr:colOff>
                    <xdr:row>41</xdr:row>
                    <xdr:rowOff>57150</xdr:rowOff>
                  </from>
                  <to>
                    <xdr:col>38</xdr:col>
                    <xdr:colOff>247650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4" name="Check Box 84">
              <controlPr defaultSize="0" autoFill="0" autoLine="0" autoPict="0">
                <anchor moveWithCells="1">
                  <from>
                    <xdr:col>39</xdr:col>
                    <xdr:colOff>85725</xdr:colOff>
                    <xdr:row>41</xdr:row>
                    <xdr:rowOff>57150</xdr:rowOff>
                  </from>
                  <to>
                    <xdr:col>42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5" name="Check Box 87">
              <controlPr defaultSize="0" autoFill="0" autoLine="0" autoPict="0">
                <anchor moveWithCells="1">
                  <from>
                    <xdr:col>18</xdr:col>
                    <xdr:colOff>85725</xdr:colOff>
                    <xdr:row>42</xdr:row>
                    <xdr:rowOff>47625</xdr:rowOff>
                  </from>
                  <to>
                    <xdr:col>20</xdr:col>
                    <xdr:colOff>247650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6" name="Check Box 88">
              <controlPr defaultSize="0" autoFill="0" autoLine="0" autoPict="0">
                <anchor moveWithCells="1">
                  <from>
                    <xdr:col>21</xdr:col>
                    <xdr:colOff>85725</xdr:colOff>
                    <xdr:row>42</xdr:row>
                    <xdr:rowOff>47625</xdr:rowOff>
                  </from>
                  <to>
                    <xdr:col>23</xdr:col>
                    <xdr:colOff>247650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7" name="Check Box 89">
              <controlPr defaultSize="0" autoFill="0" autoLine="0" autoPict="0">
                <anchor moveWithCells="1">
                  <from>
                    <xdr:col>32</xdr:col>
                    <xdr:colOff>85725</xdr:colOff>
                    <xdr:row>42</xdr:row>
                    <xdr:rowOff>47625</xdr:rowOff>
                  </from>
                  <to>
                    <xdr:col>34</xdr:col>
                    <xdr:colOff>247650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8" name="Check Box 90">
              <controlPr defaultSize="0" autoFill="0" autoLine="0" autoPict="0">
                <anchor moveWithCells="1">
                  <from>
                    <xdr:col>35</xdr:col>
                    <xdr:colOff>85725</xdr:colOff>
                    <xdr:row>42</xdr:row>
                    <xdr:rowOff>47625</xdr:rowOff>
                  </from>
                  <to>
                    <xdr:col>37</xdr:col>
                    <xdr:colOff>247650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9" name="Check Box 104">
              <controlPr defaultSize="0" autoFill="0" autoLine="0" autoPict="0">
                <anchor moveWithCells="1">
                  <from>
                    <xdr:col>26</xdr:col>
                    <xdr:colOff>38100</xdr:colOff>
                    <xdr:row>13</xdr:row>
                    <xdr:rowOff>57150</xdr:rowOff>
                  </from>
                  <to>
                    <xdr:col>29</xdr:col>
                    <xdr:colOff>47625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0" name="Check Box 102">
              <controlPr defaultSize="0" autoFill="0" autoLine="0" autoPict="0">
                <anchor moveWithCells="1">
                  <from>
                    <xdr:col>14</xdr:col>
                    <xdr:colOff>38100</xdr:colOff>
                    <xdr:row>13</xdr:row>
                    <xdr:rowOff>38100</xdr:rowOff>
                  </from>
                  <to>
                    <xdr:col>17</xdr:col>
                    <xdr:colOff>38100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1" name="Check Box 105">
              <controlPr defaultSize="0" autoFill="0" autoLine="0" autoPict="0">
                <anchor moveWithCells="1">
                  <from>
                    <xdr:col>33</xdr:col>
                    <xdr:colOff>28575</xdr:colOff>
                    <xdr:row>13</xdr:row>
                    <xdr:rowOff>38100</xdr:rowOff>
                  </from>
                  <to>
                    <xdr:col>35</xdr:col>
                    <xdr:colOff>171450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2" name="Check Box 106">
              <controlPr defaultSize="0" autoFill="0" autoLine="0" autoPict="0">
                <anchor moveWithCells="1">
                  <from>
                    <xdr:col>14</xdr:col>
                    <xdr:colOff>38100</xdr:colOff>
                    <xdr:row>14</xdr:row>
                    <xdr:rowOff>38100</xdr:rowOff>
                  </from>
                  <to>
                    <xdr:col>17</xdr:col>
                    <xdr:colOff>28575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3" name="Check Box 117">
              <controlPr defaultSize="0" autoFill="0" autoLine="0" autoPict="0">
                <anchor moveWithCells="1">
                  <from>
                    <xdr:col>20</xdr:col>
                    <xdr:colOff>28575</xdr:colOff>
                    <xdr:row>13</xdr:row>
                    <xdr:rowOff>38100</xdr:rowOff>
                  </from>
                  <to>
                    <xdr:col>23</xdr:col>
                    <xdr:colOff>28575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4" name="Check Box 118">
              <controlPr defaultSize="0" autoFill="0" autoLine="0" autoPict="0">
                <anchor moveWithCells="1">
                  <from>
                    <xdr:col>20</xdr:col>
                    <xdr:colOff>28575</xdr:colOff>
                    <xdr:row>14</xdr:row>
                    <xdr:rowOff>38100</xdr:rowOff>
                  </from>
                  <to>
                    <xdr:col>23</xdr:col>
                    <xdr:colOff>28575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5" name="Check Box 121">
              <controlPr defaultSize="0" autoFill="0" autoLine="0" autoPict="0">
                <anchor moveWithCells="1">
                  <from>
                    <xdr:col>30</xdr:col>
                    <xdr:colOff>66675</xdr:colOff>
                    <xdr:row>30</xdr:row>
                    <xdr:rowOff>76200</xdr:rowOff>
                  </from>
                  <to>
                    <xdr:col>32</xdr:col>
                    <xdr:colOff>247650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6" name="Check Box 122">
              <controlPr defaultSize="0" autoFill="0" autoLine="0" autoPict="0">
                <anchor moveWithCells="1">
                  <from>
                    <xdr:col>34</xdr:col>
                    <xdr:colOff>66675</xdr:colOff>
                    <xdr:row>30</xdr:row>
                    <xdr:rowOff>76200</xdr:rowOff>
                  </from>
                  <to>
                    <xdr:col>36</xdr:col>
                    <xdr:colOff>247650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7" name="Check Box 123">
              <controlPr defaultSize="0" autoFill="0" autoLine="0" autoPict="0">
                <anchor moveWithCells="1">
                  <from>
                    <xdr:col>39</xdr:col>
                    <xdr:colOff>66675</xdr:colOff>
                    <xdr:row>30</xdr:row>
                    <xdr:rowOff>76200</xdr:rowOff>
                  </from>
                  <to>
                    <xdr:col>41</xdr:col>
                    <xdr:colOff>247650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8" name="Check Box 124">
              <controlPr defaultSize="0" autoFill="0" autoLine="0" autoPict="0">
                <anchor moveWithCells="1">
                  <from>
                    <xdr:col>22</xdr:col>
                    <xdr:colOff>66675</xdr:colOff>
                    <xdr:row>29</xdr:row>
                    <xdr:rowOff>133350</xdr:rowOff>
                  </from>
                  <to>
                    <xdr:col>23</xdr:col>
                    <xdr:colOff>190500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9" name="Check Box 125">
              <controlPr defaultSize="0" autoFill="0" autoLine="0" autoPict="0">
                <anchor moveWithCells="1">
                  <from>
                    <xdr:col>22</xdr:col>
                    <xdr:colOff>76200</xdr:colOff>
                    <xdr:row>30</xdr:row>
                    <xdr:rowOff>266700</xdr:rowOff>
                  </from>
                  <to>
                    <xdr:col>23</xdr:col>
                    <xdr:colOff>200025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0" name="Check Box 126">
              <controlPr defaultSize="0" autoFill="0" autoLine="0" autoPict="0">
                <anchor moveWithCells="1">
                  <from>
                    <xdr:col>30</xdr:col>
                    <xdr:colOff>66675</xdr:colOff>
                    <xdr:row>31</xdr:row>
                    <xdr:rowOff>57150</xdr:rowOff>
                  </from>
                  <to>
                    <xdr:col>32</xdr:col>
                    <xdr:colOff>247650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1" name="Check Box 127">
              <controlPr defaultSize="0" autoFill="0" autoLine="0" autoPict="0">
                <anchor moveWithCells="1">
                  <from>
                    <xdr:col>34</xdr:col>
                    <xdr:colOff>66675</xdr:colOff>
                    <xdr:row>31</xdr:row>
                    <xdr:rowOff>57150</xdr:rowOff>
                  </from>
                  <to>
                    <xdr:col>36</xdr:col>
                    <xdr:colOff>247650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2" name="Check Box 107">
              <controlPr defaultSize="0" autoFill="0" autoLine="0" autoPict="0">
                <anchor moveWithCells="1">
                  <from>
                    <xdr:col>26</xdr:col>
                    <xdr:colOff>38100</xdr:colOff>
                    <xdr:row>14</xdr:row>
                    <xdr:rowOff>19050</xdr:rowOff>
                  </from>
                  <to>
                    <xdr:col>28</xdr:col>
                    <xdr:colOff>142875</xdr:colOff>
                    <xdr:row>14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82"/>
  <sheetViews>
    <sheetView topLeftCell="F1" workbookViewId="0">
      <selection activeCell="F1" sqref="F1"/>
    </sheetView>
  </sheetViews>
  <sheetFormatPr defaultRowHeight="15.75" outlineLevelCol="1" x14ac:dyDescent="0.25"/>
  <cols>
    <col min="1" max="1" width="7.75" style="232" hidden="1" customWidth="1" outlineLevel="1"/>
    <col min="2" max="3" width="13.625" style="232" hidden="1" customWidth="1" outlineLevel="1"/>
    <col min="4" max="5" width="13.625" style="233" hidden="1" customWidth="1" outlineLevel="1"/>
    <col min="6" max="6" width="3.75" style="1" customWidth="1" collapsed="1"/>
    <col min="7" max="7" width="12.375" style="1" customWidth="1"/>
    <col min="8" max="8" width="7.125" style="1" customWidth="1"/>
    <col min="9" max="9" width="42.75" style="79" customWidth="1"/>
    <col min="10" max="10" width="30.75" style="79" customWidth="1"/>
    <col min="11" max="13" width="7" style="79" bestFit="1" customWidth="1"/>
    <col min="14" max="16384" width="9" style="75"/>
  </cols>
  <sheetData>
    <row r="1" spans="1:13" ht="19.5" x14ac:dyDescent="0.25">
      <c r="F1" s="69"/>
      <c r="G1" s="69" t="s">
        <v>185</v>
      </c>
      <c r="H1" s="69"/>
      <c r="I1" s="74"/>
      <c r="J1" s="74"/>
      <c r="K1" s="74"/>
      <c r="L1" s="74"/>
      <c r="M1" s="74"/>
    </row>
    <row r="2" spans="1:13" thickBot="1" x14ac:dyDescent="0.3">
      <c r="F2" s="75"/>
      <c r="G2" s="75"/>
      <c r="H2" s="75"/>
      <c r="I2" s="75"/>
      <c r="J2" s="75"/>
      <c r="K2" s="75"/>
      <c r="L2" s="75"/>
      <c r="M2" s="75"/>
    </row>
    <row r="3" spans="1:13" thickBot="1" x14ac:dyDescent="0.3">
      <c r="B3" s="232" t="s">
        <v>169</v>
      </c>
      <c r="C3" s="232" t="s">
        <v>170</v>
      </c>
      <c r="D3" s="234" t="s">
        <v>169</v>
      </c>
      <c r="E3" s="234" t="s">
        <v>170</v>
      </c>
      <c r="F3" s="76" t="s">
        <v>166</v>
      </c>
      <c r="G3" s="2" t="s">
        <v>167</v>
      </c>
      <c r="H3" s="2" t="s">
        <v>117</v>
      </c>
      <c r="I3" s="2" t="s">
        <v>72</v>
      </c>
      <c r="J3" s="2" t="s">
        <v>168</v>
      </c>
      <c r="K3" s="2" t="s">
        <v>171</v>
      </c>
      <c r="L3" s="2" t="s">
        <v>172</v>
      </c>
      <c r="M3" s="2" t="s">
        <v>173</v>
      </c>
    </row>
    <row r="4" spans="1:13" ht="15" x14ac:dyDescent="0.25">
      <c r="A4" s="232" t="str">
        <f t="shared" ref="A4:A67" si="0">LEFT(H4,4)</f>
        <v>7M01</v>
      </c>
      <c r="B4" s="232" t="str">
        <f>TEXT(D4,"yyyymmdd")</f>
        <v>20240627</v>
      </c>
      <c r="C4" s="232" t="str">
        <f>TEXT(E4,"yyyymmdd")</f>
        <v>20240628</v>
      </c>
      <c r="D4" s="235">
        <v>45470</v>
      </c>
      <c r="E4" s="235">
        <v>45471</v>
      </c>
      <c r="F4" s="3">
        <v>1</v>
      </c>
      <c r="G4" s="3" t="s">
        <v>174</v>
      </c>
      <c r="H4" s="3" t="s">
        <v>118</v>
      </c>
      <c r="I4" s="77" t="s">
        <v>219</v>
      </c>
      <c r="J4" s="77" t="s">
        <v>287</v>
      </c>
      <c r="K4" s="77">
        <v>2</v>
      </c>
      <c r="L4" s="77">
        <v>12</v>
      </c>
      <c r="M4" s="77">
        <v>10</v>
      </c>
    </row>
    <row r="5" spans="1:13" ht="15" x14ac:dyDescent="0.25">
      <c r="A5" s="232" t="str">
        <f t="shared" si="0"/>
        <v>7M11</v>
      </c>
      <c r="B5" s="232" t="str">
        <f t="shared" ref="B5:C20" si="1">TEXT(D5,"yyyymmdd")</f>
        <v>20240529</v>
      </c>
      <c r="C5" s="232" t="str">
        <f t="shared" si="1"/>
        <v>20240531</v>
      </c>
      <c r="D5" s="235">
        <v>45441</v>
      </c>
      <c r="E5" s="235">
        <v>45443</v>
      </c>
      <c r="F5" s="68">
        <v>2</v>
      </c>
      <c r="G5" s="68" t="s">
        <v>174</v>
      </c>
      <c r="H5" s="68" t="s">
        <v>128</v>
      </c>
      <c r="I5" s="78" t="s">
        <v>73</v>
      </c>
      <c r="J5" s="78" t="s">
        <v>221</v>
      </c>
      <c r="K5" s="78">
        <v>3</v>
      </c>
      <c r="L5" s="78">
        <v>18</v>
      </c>
      <c r="M5" s="78">
        <v>15</v>
      </c>
    </row>
    <row r="6" spans="1:13" ht="15" x14ac:dyDescent="0.25">
      <c r="A6" s="232" t="str">
        <f t="shared" si="0"/>
        <v>7M11</v>
      </c>
      <c r="B6" s="232" t="str">
        <f t="shared" si="1"/>
        <v>20241125</v>
      </c>
      <c r="C6" s="232" t="str">
        <f t="shared" si="1"/>
        <v>20241127</v>
      </c>
      <c r="D6" s="235">
        <v>45621</v>
      </c>
      <c r="E6" s="235">
        <v>45623</v>
      </c>
      <c r="F6" s="3">
        <v>3</v>
      </c>
      <c r="G6" s="3" t="s">
        <v>174</v>
      </c>
      <c r="H6" s="3" t="s">
        <v>187</v>
      </c>
      <c r="I6" s="77" t="s">
        <v>73</v>
      </c>
      <c r="J6" s="77" t="s">
        <v>222</v>
      </c>
      <c r="K6" s="77">
        <v>3</v>
      </c>
      <c r="L6" s="77">
        <v>18</v>
      </c>
      <c r="M6" s="77">
        <v>15</v>
      </c>
    </row>
    <row r="7" spans="1:13" ht="15" x14ac:dyDescent="0.25">
      <c r="A7" s="232" t="str">
        <f t="shared" si="0"/>
        <v>7M13</v>
      </c>
      <c r="B7" s="232" t="str">
        <f t="shared" si="1"/>
        <v>20240610</v>
      </c>
      <c r="C7" s="232" t="str">
        <f t="shared" si="1"/>
        <v>20240612</v>
      </c>
      <c r="D7" s="235">
        <v>45453</v>
      </c>
      <c r="E7" s="235">
        <v>45455</v>
      </c>
      <c r="F7" s="68">
        <v>4</v>
      </c>
      <c r="G7" s="68" t="s">
        <v>174</v>
      </c>
      <c r="H7" s="68" t="s">
        <v>125</v>
      </c>
      <c r="I7" s="78" t="s">
        <v>74</v>
      </c>
      <c r="J7" s="78" t="s">
        <v>223</v>
      </c>
      <c r="K7" s="78">
        <v>3</v>
      </c>
      <c r="L7" s="78">
        <v>18</v>
      </c>
      <c r="M7" s="78">
        <v>10</v>
      </c>
    </row>
    <row r="8" spans="1:13" ht="15" x14ac:dyDescent="0.25">
      <c r="A8" s="232" t="str">
        <f t="shared" si="0"/>
        <v>7M13</v>
      </c>
      <c r="B8" s="232" t="str">
        <f t="shared" si="1"/>
        <v>20240909</v>
      </c>
      <c r="C8" s="232" t="str">
        <f t="shared" si="1"/>
        <v>20240911</v>
      </c>
      <c r="D8" s="235">
        <v>45544</v>
      </c>
      <c r="E8" s="235">
        <v>45546</v>
      </c>
      <c r="F8" s="3">
        <v>5</v>
      </c>
      <c r="G8" s="3" t="s">
        <v>174</v>
      </c>
      <c r="H8" s="3" t="s">
        <v>126</v>
      </c>
      <c r="I8" s="77" t="s">
        <v>74</v>
      </c>
      <c r="J8" s="77" t="s">
        <v>224</v>
      </c>
      <c r="K8" s="77">
        <v>3</v>
      </c>
      <c r="L8" s="77">
        <v>18</v>
      </c>
      <c r="M8" s="77">
        <v>10</v>
      </c>
    </row>
    <row r="9" spans="1:13" ht="15" x14ac:dyDescent="0.25">
      <c r="A9" s="232" t="str">
        <f t="shared" si="0"/>
        <v>7M13</v>
      </c>
      <c r="B9" s="232" t="str">
        <f t="shared" si="1"/>
        <v>20241209</v>
      </c>
      <c r="C9" s="232" t="str">
        <f t="shared" si="1"/>
        <v>20241211</v>
      </c>
      <c r="D9" s="235">
        <v>45635</v>
      </c>
      <c r="E9" s="235">
        <v>45637</v>
      </c>
      <c r="F9" s="68">
        <v>6</v>
      </c>
      <c r="G9" s="68" t="s">
        <v>174</v>
      </c>
      <c r="H9" s="68" t="s">
        <v>127</v>
      </c>
      <c r="I9" s="78" t="s">
        <v>74</v>
      </c>
      <c r="J9" s="78" t="s">
        <v>225</v>
      </c>
      <c r="K9" s="78">
        <v>3</v>
      </c>
      <c r="L9" s="78">
        <v>18</v>
      </c>
      <c r="M9" s="78">
        <v>10</v>
      </c>
    </row>
    <row r="10" spans="1:13" ht="15" x14ac:dyDescent="0.25">
      <c r="A10" s="232" t="str">
        <f t="shared" si="0"/>
        <v>7M13</v>
      </c>
      <c r="B10" s="232" t="str">
        <f t="shared" si="1"/>
        <v>20250310</v>
      </c>
      <c r="C10" s="232" t="str">
        <f t="shared" si="1"/>
        <v>20250312</v>
      </c>
      <c r="D10" s="235">
        <v>45726</v>
      </c>
      <c r="E10" s="235">
        <v>45728</v>
      </c>
      <c r="F10" s="3">
        <v>7</v>
      </c>
      <c r="G10" s="3" t="s">
        <v>174</v>
      </c>
      <c r="H10" s="3" t="s">
        <v>188</v>
      </c>
      <c r="I10" s="77" t="s">
        <v>74</v>
      </c>
      <c r="J10" s="77" t="s">
        <v>226</v>
      </c>
      <c r="K10" s="77">
        <v>3</v>
      </c>
      <c r="L10" s="77">
        <v>18</v>
      </c>
      <c r="M10" s="77">
        <v>10</v>
      </c>
    </row>
    <row r="11" spans="1:13" ht="15" x14ac:dyDescent="0.25">
      <c r="A11" s="232" t="str">
        <f t="shared" si="0"/>
        <v>7M14</v>
      </c>
      <c r="B11" s="232" t="str">
        <f t="shared" si="1"/>
        <v>20240613</v>
      </c>
      <c r="C11" s="232" t="str">
        <f t="shared" si="1"/>
        <v>20240614</v>
      </c>
      <c r="D11" s="235">
        <v>45456</v>
      </c>
      <c r="E11" s="235">
        <v>45457</v>
      </c>
      <c r="F11" s="68">
        <v>8</v>
      </c>
      <c r="G11" s="68" t="s">
        <v>174</v>
      </c>
      <c r="H11" s="68" t="s">
        <v>122</v>
      </c>
      <c r="I11" s="78" t="s">
        <v>155</v>
      </c>
      <c r="J11" s="78" t="s">
        <v>227</v>
      </c>
      <c r="K11" s="78">
        <v>2</v>
      </c>
      <c r="L11" s="78">
        <v>12</v>
      </c>
      <c r="M11" s="78">
        <v>10</v>
      </c>
    </row>
    <row r="12" spans="1:13" ht="15" x14ac:dyDescent="0.25">
      <c r="A12" s="232" t="str">
        <f t="shared" si="0"/>
        <v>7M14</v>
      </c>
      <c r="B12" s="232" t="str">
        <f t="shared" si="1"/>
        <v>20240912</v>
      </c>
      <c r="C12" s="232" t="str">
        <f t="shared" si="1"/>
        <v>20240913</v>
      </c>
      <c r="D12" s="235">
        <v>45547</v>
      </c>
      <c r="E12" s="235">
        <v>45548</v>
      </c>
      <c r="F12" s="3">
        <v>9</v>
      </c>
      <c r="G12" s="3" t="s">
        <v>174</v>
      </c>
      <c r="H12" s="3" t="s">
        <v>189</v>
      </c>
      <c r="I12" s="77" t="s">
        <v>155</v>
      </c>
      <c r="J12" s="77" t="s">
        <v>228</v>
      </c>
      <c r="K12" s="77">
        <v>2</v>
      </c>
      <c r="L12" s="77">
        <v>12</v>
      </c>
      <c r="M12" s="77">
        <v>10</v>
      </c>
    </row>
    <row r="13" spans="1:13" ht="15" x14ac:dyDescent="0.25">
      <c r="A13" s="232" t="str">
        <f t="shared" si="0"/>
        <v>7M14</v>
      </c>
      <c r="B13" s="232" t="str">
        <f t="shared" si="1"/>
        <v>20241212</v>
      </c>
      <c r="C13" s="232" t="str">
        <f t="shared" si="1"/>
        <v>20241213</v>
      </c>
      <c r="D13" s="235">
        <v>45638</v>
      </c>
      <c r="E13" s="235">
        <v>45639</v>
      </c>
      <c r="F13" s="68">
        <v>10</v>
      </c>
      <c r="G13" s="68" t="s">
        <v>174</v>
      </c>
      <c r="H13" s="68" t="s">
        <v>123</v>
      </c>
      <c r="I13" s="78" t="s">
        <v>155</v>
      </c>
      <c r="J13" s="78" t="s">
        <v>229</v>
      </c>
      <c r="K13" s="78">
        <v>2</v>
      </c>
      <c r="L13" s="78">
        <v>12</v>
      </c>
      <c r="M13" s="78">
        <v>10</v>
      </c>
    </row>
    <row r="14" spans="1:13" ht="15" x14ac:dyDescent="0.25">
      <c r="A14" s="232" t="str">
        <f t="shared" si="0"/>
        <v>7M14</v>
      </c>
      <c r="B14" s="232" t="str">
        <f t="shared" si="1"/>
        <v>20250313</v>
      </c>
      <c r="C14" s="232" t="str">
        <f t="shared" si="1"/>
        <v>20250314</v>
      </c>
      <c r="D14" s="235">
        <v>45729</v>
      </c>
      <c r="E14" s="235">
        <v>45730</v>
      </c>
      <c r="F14" s="3">
        <v>11</v>
      </c>
      <c r="G14" s="3" t="s">
        <v>174</v>
      </c>
      <c r="H14" s="3" t="s">
        <v>124</v>
      </c>
      <c r="I14" s="77" t="s">
        <v>155</v>
      </c>
      <c r="J14" s="77" t="s">
        <v>230</v>
      </c>
      <c r="K14" s="77">
        <v>2</v>
      </c>
      <c r="L14" s="77">
        <v>12</v>
      </c>
      <c r="M14" s="77">
        <v>10</v>
      </c>
    </row>
    <row r="15" spans="1:13" ht="15" x14ac:dyDescent="0.25">
      <c r="A15" s="232" t="str">
        <f t="shared" si="0"/>
        <v>7M16</v>
      </c>
      <c r="B15" s="232" t="str">
        <f t="shared" si="1"/>
        <v>20240917</v>
      </c>
      <c r="C15" s="232" t="str">
        <f t="shared" si="1"/>
        <v>20240920</v>
      </c>
      <c r="D15" s="235">
        <v>45552</v>
      </c>
      <c r="E15" s="235">
        <v>45555</v>
      </c>
      <c r="F15" s="68">
        <v>12</v>
      </c>
      <c r="G15" s="68" t="s">
        <v>174</v>
      </c>
      <c r="H15" s="68" t="s">
        <v>129</v>
      </c>
      <c r="I15" s="78" t="s">
        <v>156</v>
      </c>
      <c r="J15" s="78" t="s">
        <v>231</v>
      </c>
      <c r="K15" s="78">
        <v>4</v>
      </c>
      <c r="L15" s="78">
        <v>24</v>
      </c>
      <c r="M15" s="78">
        <v>10</v>
      </c>
    </row>
    <row r="16" spans="1:13" ht="15" x14ac:dyDescent="0.25">
      <c r="A16" s="232" t="str">
        <f t="shared" si="0"/>
        <v>7M16</v>
      </c>
      <c r="B16" s="232" t="str">
        <f t="shared" si="1"/>
        <v>20250325</v>
      </c>
      <c r="C16" s="232" t="str">
        <f t="shared" si="1"/>
        <v>20250328</v>
      </c>
      <c r="D16" s="235">
        <v>45741</v>
      </c>
      <c r="E16" s="235">
        <v>45744</v>
      </c>
      <c r="F16" s="3">
        <v>13</v>
      </c>
      <c r="G16" s="3" t="s">
        <v>174</v>
      </c>
      <c r="H16" s="3" t="s">
        <v>130</v>
      </c>
      <c r="I16" s="77" t="s">
        <v>156</v>
      </c>
      <c r="J16" s="77" t="s">
        <v>232</v>
      </c>
      <c r="K16" s="77">
        <v>4</v>
      </c>
      <c r="L16" s="77">
        <v>24</v>
      </c>
      <c r="M16" s="77">
        <v>10</v>
      </c>
    </row>
    <row r="17" spans="1:13" ht="15" x14ac:dyDescent="0.25">
      <c r="A17" s="232" t="str">
        <f t="shared" si="0"/>
        <v>7M21</v>
      </c>
      <c r="B17" s="232" t="str">
        <f t="shared" si="1"/>
        <v>20240911</v>
      </c>
      <c r="C17" s="232" t="str">
        <f t="shared" si="1"/>
        <v>20240913</v>
      </c>
      <c r="D17" s="235">
        <v>45546</v>
      </c>
      <c r="E17" s="235">
        <v>45548</v>
      </c>
      <c r="F17" s="68">
        <v>14</v>
      </c>
      <c r="G17" s="68" t="s">
        <v>174</v>
      </c>
      <c r="H17" s="68" t="s">
        <v>131</v>
      </c>
      <c r="I17" s="78" t="s">
        <v>175</v>
      </c>
      <c r="J17" s="78" t="s">
        <v>233</v>
      </c>
      <c r="K17" s="78">
        <v>3</v>
      </c>
      <c r="L17" s="78">
        <v>18</v>
      </c>
      <c r="M17" s="78">
        <v>10</v>
      </c>
    </row>
    <row r="18" spans="1:13" ht="15" x14ac:dyDescent="0.25">
      <c r="A18" s="232" t="str">
        <f t="shared" si="0"/>
        <v>7M61</v>
      </c>
      <c r="B18" s="232" t="str">
        <f t="shared" si="1"/>
        <v>20240417</v>
      </c>
      <c r="C18" s="232" t="str">
        <f t="shared" si="1"/>
        <v>20240418</v>
      </c>
      <c r="D18" s="235">
        <v>45399</v>
      </c>
      <c r="E18" s="235">
        <v>45400</v>
      </c>
      <c r="F18" s="3">
        <v>15</v>
      </c>
      <c r="G18" s="3" t="s">
        <v>174</v>
      </c>
      <c r="H18" s="3" t="s">
        <v>134</v>
      </c>
      <c r="I18" s="77" t="s">
        <v>75</v>
      </c>
      <c r="J18" s="77" t="s">
        <v>234</v>
      </c>
      <c r="K18" s="77">
        <v>2</v>
      </c>
      <c r="L18" s="77">
        <v>12</v>
      </c>
      <c r="M18" s="77">
        <v>10</v>
      </c>
    </row>
    <row r="19" spans="1:13" ht="15" x14ac:dyDescent="0.25">
      <c r="A19" s="232" t="str">
        <f t="shared" si="0"/>
        <v>7M61</v>
      </c>
      <c r="B19" s="232" t="str">
        <f t="shared" si="1"/>
        <v>20241003</v>
      </c>
      <c r="C19" s="232" t="str">
        <f t="shared" si="1"/>
        <v>20241004</v>
      </c>
      <c r="D19" s="235">
        <v>45568</v>
      </c>
      <c r="E19" s="235">
        <v>45569</v>
      </c>
      <c r="F19" s="68">
        <v>16</v>
      </c>
      <c r="G19" s="68" t="s">
        <v>174</v>
      </c>
      <c r="H19" s="68" t="s">
        <v>190</v>
      </c>
      <c r="I19" s="78" t="s">
        <v>75</v>
      </c>
      <c r="J19" s="78" t="s">
        <v>235</v>
      </c>
      <c r="K19" s="78">
        <v>2</v>
      </c>
      <c r="L19" s="78">
        <v>12</v>
      </c>
      <c r="M19" s="78">
        <v>10</v>
      </c>
    </row>
    <row r="20" spans="1:13" ht="15" x14ac:dyDescent="0.25">
      <c r="A20" s="232" t="str">
        <f t="shared" si="0"/>
        <v>7M61</v>
      </c>
      <c r="B20" s="232" t="str">
        <f t="shared" si="1"/>
        <v>20250109</v>
      </c>
      <c r="C20" s="232" t="str">
        <f t="shared" si="1"/>
        <v>20250110</v>
      </c>
      <c r="D20" s="235">
        <v>45666</v>
      </c>
      <c r="E20" s="235">
        <v>45667</v>
      </c>
      <c r="F20" s="3">
        <v>17</v>
      </c>
      <c r="G20" s="3" t="s">
        <v>174</v>
      </c>
      <c r="H20" s="3" t="s">
        <v>191</v>
      </c>
      <c r="I20" s="77" t="s">
        <v>75</v>
      </c>
      <c r="J20" s="77" t="s">
        <v>236</v>
      </c>
      <c r="K20" s="77">
        <v>2</v>
      </c>
      <c r="L20" s="77">
        <v>12</v>
      </c>
      <c r="M20" s="77">
        <v>10</v>
      </c>
    </row>
    <row r="21" spans="1:13" ht="15" x14ac:dyDescent="0.25">
      <c r="A21" s="232" t="str">
        <f t="shared" si="0"/>
        <v>7M62</v>
      </c>
      <c r="B21" s="232" t="str">
        <f t="shared" ref="B21:C84" si="2">TEXT(D21,"yyyymmdd")</f>
        <v>20240926</v>
      </c>
      <c r="C21" s="232" t="str">
        <f t="shared" si="2"/>
        <v>20240927</v>
      </c>
      <c r="D21" s="235">
        <v>45561</v>
      </c>
      <c r="E21" s="235">
        <v>45562</v>
      </c>
      <c r="F21" s="68">
        <v>18</v>
      </c>
      <c r="G21" s="68" t="s">
        <v>174</v>
      </c>
      <c r="H21" s="68" t="s">
        <v>192</v>
      </c>
      <c r="I21" s="78" t="s">
        <v>157</v>
      </c>
      <c r="J21" s="78" t="s">
        <v>237</v>
      </c>
      <c r="K21" s="78">
        <v>2</v>
      </c>
      <c r="L21" s="78">
        <v>12</v>
      </c>
      <c r="M21" s="78">
        <v>10</v>
      </c>
    </row>
    <row r="22" spans="1:13" ht="15" x14ac:dyDescent="0.25">
      <c r="A22" s="232" t="str">
        <f t="shared" si="0"/>
        <v>7M62</v>
      </c>
      <c r="B22" s="232" t="str">
        <f t="shared" si="2"/>
        <v>20250318</v>
      </c>
      <c r="C22" s="232" t="str">
        <f t="shared" si="2"/>
        <v>20250319</v>
      </c>
      <c r="D22" s="235">
        <v>45734</v>
      </c>
      <c r="E22" s="235">
        <v>45735</v>
      </c>
      <c r="F22" s="3">
        <v>19</v>
      </c>
      <c r="G22" s="3" t="s">
        <v>174</v>
      </c>
      <c r="H22" s="3" t="s">
        <v>193</v>
      </c>
      <c r="I22" s="77" t="s">
        <v>157</v>
      </c>
      <c r="J22" s="77" t="s">
        <v>238</v>
      </c>
      <c r="K22" s="77">
        <v>2</v>
      </c>
      <c r="L22" s="77">
        <v>12</v>
      </c>
      <c r="M22" s="77">
        <v>10</v>
      </c>
    </row>
    <row r="23" spans="1:13" ht="15" x14ac:dyDescent="0.25">
      <c r="A23" s="232" t="str">
        <f t="shared" si="0"/>
        <v>7M34</v>
      </c>
      <c r="B23" s="232" t="str">
        <f t="shared" si="2"/>
        <v>20240704</v>
      </c>
      <c r="C23" s="232" t="str">
        <f t="shared" si="2"/>
        <v>20240705</v>
      </c>
      <c r="D23" s="235">
        <v>45477</v>
      </c>
      <c r="E23" s="235">
        <v>45478</v>
      </c>
      <c r="F23" s="68">
        <v>20</v>
      </c>
      <c r="G23" s="68" t="s">
        <v>174</v>
      </c>
      <c r="H23" s="68" t="s">
        <v>194</v>
      </c>
      <c r="I23" s="78" t="s">
        <v>158</v>
      </c>
      <c r="J23" s="78" t="s">
        <v>239</v>
      </c>
      <c r="K23" s="78">
        <v>2</v>
      </c>
      <c r="L23" s="78">
        <v>12</v>
      </c>
      <c r="M23" s="78">
        <v>5</v>
      </c>
    </row>
    <row r="24" spans="1:13" ht="15" x14ac:dyDescent="0.25">
      <c r="A24" s="232" t="str">
        <f t="shared" si="0"/>
        <v>7M34</v>
      </c>
      <c r="B24" s="232" t="str">
        <f t="shared" si="2"/>
        <v>20250116</v>
      </c>
      <c r="C24" s="232" t="str">
        <f t="shared" si="2"/>
        <v>20250117</v>
      </c>
      <c r="D24" s="235">
        <v>45673</v>
      </c>
      <c r="E24" s="235">
        <v>45674</v>
      </c>
      <c r="F24" s="3">
        <v>21</v>
      </c>
      <c r="G24" s="3" t="s">
        <v>174</v>
      </c>
      <c r="H24" s="3" t="s">
        <v>195</v>
      </c>
      <c r="I24" s="77" t="s">
        <v>158</v>
      </c>
      <c r="J24" s="77" t="s">
        <v>240</v>
      </c>
      <c r="K24" s="77">
        <v>2</v>
      </c>
      <c r="L24" s="77">
        <v>12</v>
      </c>
      <c r="M24" s="77">
        <v>5</v>
      </c>
    </row>
    <row r="25" spans="1:13" ht="15" x14ac:dyDescent="0.25">
      <c r="A25" s="232" t="str">
        <f t="shared" si="0"/>
        <v>7M33</v>
      </c>
      <c r="B25" s="232" t="str">
        <f t="shared" si="2"/>
        <v>20240710</v>
      </c>
      <c r="C25" s="232" t="str">
        <f t="shared" si="2"/>
        <v>20240712</v>
      </c>
      <c r="D25" s="235">
        <v>45483</v>
      </c>
      <c r="E25" s="235">
        <v>45485</v>
      </c>
      <c r="F25" s="68">
        <v>22</v>
      </c>
      <c r="G25" s="68" t="s">
        <v>174</v>
      </c>
      <c r="H25" s="68" t="s">
        <v>196</v>
      </c>
      <c r="I25" s="78" t="s">
        <v>76</v>
      </c>
      <c r="J25" s="78" t="s">
        <v>241</v>
      </c>
      <c r="K25" s="78">
        <v>3</v>
      </c>
      <c r="L25" s="78">
        <v>18</v>
      </c>
      <c r="M25" s="78">
        <v>5</v>
      </c>
    </row>
    <row r="26" spans="1:13" ht="15" x14ac:dyDescent="0.25">
      <c r="A26" s="232" t="str">
        <f t="shared" si="0"/>
        <v>7M33</v>
      </c>
      <c r="B26" s="232" t="str">
        <f t="shared" si="2"/>
        <v>20250122</v>
      </c>
      <c r="C26" s="232" t="str">
        <f t="shared" si="2"/>
        <v>20250124</v>
      </c>
      <c r="D26" s="235">
        <v>45679</v>
      </c>
      <c r="E26" s="235">
        <v>45681</v>
      </c>
      <c r="F26" s="3">
        <v>23</v>
      </c>
      <c r="G26" s="3" t="s">
        <v>174</v>
      </c>
      <c r="H26" s="3" t="s">
        <v>197</v>
      </c>
      <c r="I26" s="77" t="s">
        <v>76</v>
      </c>
      <c r="J26" s="77" t="s">
        <v>242</v>
      </c>
      <c r="K26" s="77">
        <v>3</v>
      </c>
      <c r="L26" s="77">
        <v>18</v>
      </c>
      <c r="M26" s="77">
        <v>5</v>
      </c>
    </row>
    <row r="27" spans="1:13" ht="15" x14ac:dyDescent="0.25">
      <c r="A27" s="232" t="str">
        <f t="shared" si="0"/>
        <v>7M32</v>
      </c>
      <c r="B27" s="232" t="str">
        <f t="shared" si="2"/>
        <v>20240730</v>
      </c>
      <c r="C27" s="232" t="str">
        <f t="shared" si="2"/>
        <v>20240802</v>
      </c>
      <c r="D27" s="235">
        <v>45503</v>
      </c>
      <c r="E27" s="235">
        <v>45506</v>
      </c>
      <c r="F27" s="68">
        <v>24</v>
      </c>
      <c r="G27" s="68" t="s">
        <v>174</v>
      </c>
      <c r="H27" s="68" t="s">
        <v>120</v>
      </c>
      <c r="I27" s="78" t="s">
        <v>77</v>
      </c>
      <c r="J27" s="78" t="s">
        <v>243</v>
      </c>
      <c r="K27" s="78">
        <v>4</v>
      </c>
      <c r="L27" s="78">
        <v>24</v>
      </c>
      <c r="M27" s="78">
        <v>5</v>
      </c>
    </row>
    <row r="28" spans="1:13" ht="15" x14ac:dyDescent="0.25">
      <c r="A28" s="232" t="str">
        <f t="shared" si="0"/>
        <v>7M32</v>
      </c>
      <c r="B28" s="232" t="str">
        <f t="shared" si="2"/>
        <v>20250204</v>
      </c>
      <c r="C28" s="232" t="str">
        <f t="shared" si="2"/>
        <v>20250207</v>
      </c>
      <c r="D28" s="235">
        <v>45692</v>
      </c>
      <c r="E28" s="235">
        <v>45695</v>
      </c>
      <c r="F28" s="3">
        <v>25</v>
      </c>
      <c r="G28" s="3" t="s">
        <v>174</v>
      </c>
      <c r="H28" s="3" t="s">
        <v>121</v>
      </c>
      <c r="I28" s="77" t="s">
        <v>77</v>
      </c>
      <c r="J28" s="77" t="s">
        <v>244</v>
      </c>
      <c r="K28" s="77">
        <v>4</v>
      </c>
      <c r="L28" s="77">
        <v>24</v>
      </c>
      <c r="M28" s="77">
        <v>5</v>
      </c>
    </row>
    <row r="29" spans="1:13" ht="15" x14ac:dyDescent="0.25">
      <c r="A29" s="232" t="str">
        <f t="shared" si="0"/>
        <v>7M31</v>
      </c>
      <c r="B29" s="232" t="str">
        <f t="shared" si="2"/>
        <v>20240919</v>
      </c>
      <c r="C29" s="232" t="str">
        <f t="shared" si="2"/>
        <v>20240920</v>
      </c>
      <c r="D29" s="235">
        <v>45554</v>
      </c>
      <c r="E29" s="235">
        <v>45555</v>
      </c>
      <c r="F29" s="68">
        <v>26</v>
      </c>
      <c r="G29" s="68" t="s">
        <v>174</v>
      </c>
      <c r="H29" s="68" t="s">
        <v>119</v>
      </c>
      <c r="I29" s="78" t="s">
        <v>159</v>
      </c>
      <c r="J29" s="78" t="s">
        <v>245</v>
      </c>
      <c r="K29" s="78">
        <v>2</v>
      </c>
      <c r="L29" s="78">
        <v>12</v>
      </c>
      <c r="M29" s="78">
        <v>5</v>
      </c>
    </row>
    <row r="30" spans="1:13" ht="15" x14ac:dyDescent="0.25">
      <c r="A30" s="232" t="str">
        <f t="shared" si="0"/>
        <v>7M35</v>
      </c>
      <c r="B30" s="232" t="str">
        <f t="shared" si="2"/>
        <v>20240422</v>
      </c>
      <c r="C30" s="232" t="str">
        <f t="shared" si="2"/>
        <v>20240424</v>
      </c>
      <c r="D30" s="235">
        <v>45404</v>
      </c>
      <c r="E30" s="235">
        <v>45406</v>
      </c>
      <c r="F30" s="3">
        <v>27</v>
      </c>
      <c r="G30" s="3" t="s">
        <v>174</v>
      </c>
      <c r="H30" s="3" t="s">
        <v>198</v>
      </c>
      <c r="I30" s="77" t="s">
        <v>78</v>
      </c>
      <c r="J30" s="77" t="s">
        <v>246</v>
      </c>
      <c r="K30" s="77">
        <v>3</v>
      </c>
      <c r="L30" s="77">
        <v>18</v>
      </c>
      <c r="M30" s="77">
        <v>3</v>
      </c>
    </row>
    <row r="31" spans="1:13" ht="15" x14ac:dyDescent="0.25">
      <c r="A31" s="232" t="str">
        <f t="shared" si="0"/>
        <v>7M35</v>
      </c>
      <c r="B31" s="232" t="str">
        <f t="shared" si="2"/>
        <v>20240821</v>
      </c>
      <c r="C31" s="232" t="str">
        <f t="shared" si="2"/>
        <v>20240823</v>
      </c>
      <c r="D31" s="235">
        <v>45525</v>
      </c>
      <c r="E31" s="235">
        <v>45527</v>
      </c>
      <c r="F31" s="68">
        <v>28</v>
      </c>
      <c r="G31" s="68" t="s">
        <v>174</v>
      </c>
      <c r="H31" s="68" t="s">
        <v>199</v>
      </c>
      <c r="I31" s="78" t="s">
        <v>78</v>
      </c>
      <c r="J31" s="78" t="s">
        <v>247</v>
      </c>
      <c r="K31" s="78">
        <v>3</v>
      </c>
      <c r="L31" s="78">
        <v>18</v>
      </c>
      <c r="M31" s="78">
        <v>3</v>
      </c>
    </row>
    <row r="32" spans="1:13" ht="15" x14ac:dyDescent="0.25">
      <c r="A32" s="232" t="str">
        <f t="shared" si="0"/>
        <v>7M35</v>
      </c>
      <c r="B32" s="232" t="str">
        <f t="shared" si="2"/>
        <v>20241009</v>
      </c>
      <c r="C32" s="232" t="str">
        <f t="shared" si="2"/>
        <v>20241011</v>
      </c>
      <c r="D32" s="235">
        <v>45574</v>
      </c>
      <c r="E32" s="235">
        <v>45576</v>
      </c>
      <c r="F32" s="3">
        <v>29</v>
      </c>
      <c r="G32" s="3" t="s">
        <v>174</v>
      </c>
      <c r="H32" s="3" t="s">
        <v>200</v>
      </c>
      <c r="I32" s="77" t="s">
        <v>78</v>
      </c>
      <c r="J32" s="77" t="s">
        <v>248</v>
      </c>
      <c r="K32" s="77">
        <v>3</v>
      </c>
      <c r="L32" s="77">
        <v>18</v>
      </c>
      <c r="M32" s="77">
        <v>3</v>
      </c>
    </row>
    <row r="33" spans="1:13" ht="15" x14ac:dyDescent="0.25">
      <c r="A33" s="232" t="str">
        <f t="shared" si="0"/>
        <v>7M35</v>
      </c>
      <c r="B33" s="232" t="str">
        <f t="shared" si="2"/>
        <v>20250212</v>
      </c>
      <c r="C33" s="232" t="str">
        <f t="shared" si="2"/>
        <v>20250214</v>
      </c>
      <c r="D33" s="235">
        <v>45700</v>
      </c>
      <c r="E33" s="235">
        <v>45702</v>
      </c>
      <c r="F33" s="68">
        <v>30</v>
      </c>
      <c r="G33" s="68" t="s">
        <v>174</v>
      </c>
      <c r="H33" s="68" t="s">
        <v>201</v>
      </c>
      <c r="I33" s="78" t="s">
        <v>78</v>
      </c>
      <c r="J33" s="78" t="s">
        <v>249</v>
      </c>
      <c r="K33" s="78">
        <v>3</v>
      </c>
      <c r="L33" s="78">
        <v>18</v>
      </c>
      <c r="M33" s="78">
        <v>3</v>
      </c>
    </row>
    <row r="34" spans="1:13" ht="15" x14ac:dyDescent="0.25">
      <c r="A34" s="232" t="str">
        <f t="shared" si="0"/>
        <v>7M36</v>
      </c>
      <c r="B34" s="232" t="str">
        <f t="shared" si="2"/>
        <v>20240827</v>
      </c>
      <c r="C34" s="232" t="str">
        <f t="shared" si="2"/>
        <v>20240830</v>
      </c>
      <c r="D34" s="235">
        <v>45531</v>
      </c>
      <c r="E34" s="235">
        <v>45534</v>
      </c>
      <c r="F34" s="3">
        <v>31</v>
      </c>
      <c r="G34" s="3" t="s">
        <v>174</v>
      </c>
      <c r="H34" s="3" t="s">
        <v>202</v>
      </c>
      <c r="I34" s="77" t="s">
        <v>79</v>
      </c>
      <c r="J34" s="77" t="s">
        <v>250</v>
      </c>
      <c r="K34" s="77">
        <v>4</v>
      </c>
      <c r="L34" s="77">
        <v>24</v>
      </c>
      <c r="M34" s="77">
        <v>3</v>
      </c>
    </row>
    <row r="35" spans="1:13" ht="15" x14ac:dyDescent="0.25">
      <c r="A35" s="232" t="str">
        <f t="shared" si="0"/>
        <v>7M36</v>
      </c>
      <c r="B35" s="232" t="str">
        <f t="shared" si="2"/>
        <v>20250225</v>
      </c>
      <c r="C35" s="232" t="str">
        <f t="shared" si="2"/>
        <v>20250228</v>
      </c>
      <c r="D35" s="235">
        <v>45713</v>
      </c>
      <c r="E35" s="235">
        <v>45716</v>
      </c>
      <c r="F35" s="68">
        <v>32</v>
      </c>
      <c r="G35" s="68" t="s">
        <v>174</v>
      </c>
      <c r="H35" s="68" t="s">
        <v>203</v>
      </c>
      <c r="I35" s="78" t="s">
        <v>79</v>
      </c>
      <c r="J35" s="78" t="s">
        <v>251</v>
      </c>
      <c r="K35" s="78">
        <v>4</v>
      </c>
      <c r="L35" s="78">
        <v>24</v>
      </c>
      <c r="M35" s="78">
        <v>3</v>
      </c>
    </row>
    <row r="36" spans="1:13" ht="15" x14ac:dyDescent="0.25">
      <c r="A36" s="232" t="str">
        <f t="shared" si="0"/>
        <v>7M41</v>
      </c>
      <c r="B36" s="232" t="str">
        <f t="shared" si="2"/>
        <v>20240903</v>
      </c>
      <c r="C36" s="232" t="str">
        <f t="shared" si="2"/>
        <v>20240904</v>
      </c>
      <c r="D36" s="235">
        <v>45538</v>
      </c>
      <c r="E36" s="235">
        <v>45539</v>
      </c>
      <c r="F36" s="3">
        <v>33</v>
      </c>
      <c r="G36" s="3" t="s">
        <v>174</v>
      </c>
      <c r="H36" s="3" t="s">
        <v>132</v>
      </c>
      <c r="I36" s="77" t="s">
        <v>80</v>
      </c>
      <c r="J36" s="77" t="s">
        <v>252</v>
      </c>
      <c r="K36" s="77">
        <v>2</v>
      </c>
      <c r="L36" s="77">
        <v>12</v>
      </c>
      <c r="M36" s="77">
        <v>10</v>
      </c>
    </row>
    <row r="37" spans="1:13" ht="15" x14ac:dyDescent="0.25">
      <c r="A37" s="232" t="str">
        <f t="shared" si="0"/>
        <v>7M41</v>
      </c>
      <c r="B37" s="232" t="str">
        <f t="shared" si="2"/>
        <v>20250304</v>
      </c>
      <c r="C37" s="232" t="str">
        <f t="shared" si="2"/>
        <v>20250305</v>
      </c>
      <c r="D37" s="235">
        <v>45720</v>
      </c>
      <c r="E37" s="235">
        <v>45721</v>
      </c>
      <c r="F37" s="68">
        <v>34</v>
      </c>
      <c r="G37" s="68" t="s">
        <v>174</v>
      </c>
      <c r="H37" s="68" t="s">
        <v>204</v>
      </c>
      <c r="I37" s="78" t="s">
        <v>80</v>
      </c>
      <c r="J37" s="78" t="s">
        <v>253</v>
      </c>
      <c r="K37" s="78">
        <v>2</v>
      </c>
      <c r="L37" s="78">
        <v>12</v>
      </c>
      <c r="M37" s="78">
        <v>10</v>
      </c>
    </row>
    <row r="38" spans="1:13" ht="15" x14ac:dyDescent="0.25">
      <c r="A38" s="232" t="str">
        <f t="shared" si="0"/>
        <v>7M42</v>
      </c>
      <c r="B38" s="232" t="str">
        <f t="shared" si="2"/>
        <v>20240905</v>
      </c>
      <c r="C38" s="232" t="str">
        <f t="shared" si="2"/>
        <v>20240906</v>
      </c>
      <c r="D38" s="235">
        <v>45540</v>
      </c>
      <c r="E38" s="235">
        <v>45541</v>
      </c>
      <c r="F38" s="3">
        <v>35</v>
      </c>
      <c r="G38" s="3" t="s">
        <v>174</v>
      </c>
      <c r="H38" s="3" t="s">
        <v>205</v>
      </c>
      <c r="I38" s="77" t="s">
        <v>160</v>
      </c>
      <c r="J38" s="77" t="s">
        <v>254</v>
      </c>
      <c r="K38" s="77">
        <v>2</v>
      </c>
      <c r="L38" s="77">
        <v>12</v>
      </c>
      <c r="M38" s="77">
        <v>10</v>
      </c>
    </row>
    <row r="39" spans="1:13" ht="15" x14ac:dyDescent="0.25">
      <c r="A39" s="232" t="str">
        <f t="shared" si="0"/>
        <v>7M42</v>
      </c>
      <c r="B39" s="232" t="str">
        <f t="shared" si="2"/>
        <v>20250306</v>
      </c>
      <c r="C39" s="232" t="str">
        <f t="shared" si="2"/>
        <v>20250307</v>
      </c>
      <c r="D39" s="235">
        <v>45722</v>
      </c>
      <c r="E39" s="235">
        <v>45723</v>
      </c>
      <c r="F39" s="68">
        <v>36</v>
      </c>
      <c r="G39" s="68" t="s">
        <v>174</v>
      </c>
      <c r="H39" s="68" t="s">
        <v>206</v>
      </c>
      <c r="I39" s="78" t="s">
        <v>160</v>
      </c>
      <c r="J39" s="78" t="s">
        <v>255</v>
      </c>
      <c r="K39" s="78">
        <v>2</v>
      </c>
      <c r="L39" s="78">
        <v>12</v>
      </c>
      <c r="M39" s="78">
        <v>10</v>
      </c>
    </row>
    <row r="40" spans="1:13" ht="15" x14ac:dyDescent="0.25">
      <c r="A40" s="232" t="str">
        <f t="shared" si="0"/>
        <v>7M44</v>
      </c>
      <c r="B40" s="232" t="str">
        <f t="shared" si="2"/>
        <v>20240521</v>
      </c>
      <c r="C40" s="232" t="str">
        <f t="shared" si="2"/>
        <v>20240522</v>
      </c>
      <c r="D40" s="235">
        <v>45433</v>
      </c>
      <c r="E40" s="235">
        <v>45434</v>
      </c>
      <c r="F40" s="3">
        <v>37</v>
      </c>
      <c r="G40" s="3" t="s">
        <v>174</v>
      </c>
      <c r="H40" s="3" t="s">
        <v>207</v>
      </c>
      <c r="I40" s="77" t="s">
        <v>81</v>
      </c>
      <c r="J40" s="77" t="s">
        <v>256</v>
      </c>
      <c r="K40" s="77">
        <v>2</v>
      </c>
      <c r="L40" s="77">
        <v>12</v>
      </c>
      <c r="M40" s="77">
        <v>10</v>
      </c>
    </row>
    <row r="41" spans="1:13" ht="15" x14ac:dyDescent="0.25">
      <c r="A41" s="232" t="str">
        <f t="shared" si="0"/>
        <v>7M44</v>
      </c>
      <c r="B41" s="232" t="str">
        <f t="shared" si="2"/>
        <v>20241112</v>
      </c>
      <c r="C41" s="232" t="str">
        <f t="shared" si="2"/>
        <v>20241113</v>
      </c>
      <c r="D41" s="235">
        <v>45608</v>
      </c>
      <c r="E41" s="235">
        <v>45609</v>
      </c>
      <c r="F41" s="68">
        <v>38</v>
      </c>
      <c r="G41" s="68" t="s">
        <v>174</v>
      </c>
      <c r="H41" s="68" t="s">
        <v>208</v>
      </c>
      <c r="I41" s="78" t="s">
        <v>81</v>
      </c>
      <c r="J41" s="78" t="s">
        <v>257</v>
      </c>
      <c r="K41" s="78">
        <v>2</v>
      </c>
      <c r="L41" s="78">
        <v>12</v>
      </c>
      <c r="M41" s="78">
        <v>10</v>
      </c>
    </row>
    <row r="42" spans="1:13" ht="15" x14ac:dyDescent="0.25">
      <c r="A42" s="232" t="str">
        <f t="shared" si="0"/>
        <v>7M45</v>
      </c>
      <c r="B42" s="232" t="str">
        <f t="shared" si="2"/>
        <v>20240523</v>
      </c>
      <c r="C42" s="232" t="str">
        <f t="shared" si="2"/>
        <v>20240524</v>
      </c>
      <c r="D42" s="235">
        <v>45435</v>
      </c>
      <c r="E42" s="235">
        <v>45436</v>
      </c>
      <c r="F42" s="3">
        <v>39</v>
      </c>
      <c r="G42" s="3" t="s">
        <v>174</v>
      </c>
      <c r="H42" s="3" t="s">
        <v>209</v>
      </c>
      <c r="I42" s="77" t="s">
        <v>161</v>
      </c>
      <c r="J42" s="77" t="s">
        <v>258</v>
      </c>
      <c r="K42" s="77">
        <v>2</v>
      </c>
      <c r="L42" s="77">
        <v>12</v>
      </c>
      <c r="M42" s="77">
        <v>10</v>
      </c>
    </row>
    <row r="43" spans="1:13" ht="15" x14ac:dyDescent="0.25">
      <c r="A43" s="232" t="str">
        <f t="shared" si="0"/>
        <v>7M45</v>
      </c>
      <c r="B43" s="232" t="str">
        <f t="shared" si="2"/>
        <v>20241114</v>
      </c>
      <c r="C43" s="232" t="str">
        <f t="shared" si="2"/>
        <v>20241115</v>
      </c>
      <c r="D43" s="235">
        <v>45610</v>
      </c>
      <c r="E43" s="235">
        <v>45611</v>
      </c>
      <c r="F43" s="68">
        <v>40</v>
      </c>
      <c r="G43" s="68" t="s">
        <v>174</v>
      </c>
      <c r="H43" s="68" t="s">
        <v>210</v>
      </c>
      <c r="I43" s="78" t="s">
        <v>161</v>
      </c>
      <c r="J43" s="78" t="s">
        <v>259</v>
      </c>
      <c r="K43" s="78">
        <v>2</v>
      </c>
      <c r="L43" s="78">
        <v>12</v>
      </c>
      <c r="M43" s="78">
        <v>10</v>
      </c>
    </row>
    <row r="44" spans="1:13" ht="15" x14ac:dyDescent="0.25">
      <c r="A44" s="232" t="str">
        <f t="shared" si="0"/>
        <v>7M43</v>
      </c>
      <c r="B44" s="232" t="str">
        <f t="shared" si="2"/>
        <v>20240530</v>
      </c>
      <c r="C44" s="232" t="str">
        <f t="shared" si="2"/>
        <v>20240531</v>
      </c>
      <c r="D44" s="235">
        <v>45442</v>
      </c>
      <c r="E44" s="235">
        <v>45443</v>
      </c>
      <c r="F44" s="3">
        <v>41</v>
      </c>
      <c r="G44" s="3" t="s">
        <v>174</v>
      </c>
      <c r="H44" s="3" t="s">
        <v>211</v>
      </c>
      <c r="I44" s="77" t="s">
        <v>162</v>
      </c>
      <c r="J44" s="77" t="s">
        <v>260</v>
      </c>
      <c r="K44" s="77">
        <v>2</v>
      </c>
      <c r="L44" s="77">
        <v>14</v>
      </c>
      <c r="M44" s="77">
        <v>10</v>
      </c>
    </row>
    <row r="45" spans="1:13" ht="15" x14ac:dyDescent="0.25">
      <c r="A45" s="232" t="str">
        <f t="shared" si="0"/>
        <v>7M43</v>
      </c>
      <c r="B45" s="232" t="str">
        <f t="shared" si="2"/>
        <v>20241128</v>
      </c>
      <c r="C45" s="232" t="str">
        <f t="shared" si="2"/>
        <v>20241129</v>
      </c>
      <c r="D45" s="235">
        <v>45624</v>
      </c>
      <c r="E45" s="235">
        <v>45625</v>
      </c>
      <c r="F45" s="68">
        <v>42</v>
      </c>
      <c r="G45" s="68" t="s">
        <v>174</v>
      </c>
      <c r="H45" s="68" t="s">
        <v>212</v>
      </c>
      <c r="I45" s="78" t="s">
        <v>162</v>
      </c>
      <c r="J45" s="78" t="s">
        <v>261</v>
      </c>
      <c r="K45" s="78">
        <v>2</v>
      </c>
      <c r="L45" s="78">
        <v>14</v>
      </c>
      <c r="M45" s="78">
        <v>10</v>
      </c>
    </row>
    <row r="46" spans="1:13" ht="15" x14ac:dyDescent="0.25">
      <c r="A46" s="232" t="str">
        <f t="shared" si="0"/>
        <v>7M51</v>
      </c>
      <c r="B46" s="232" t="str">
        <f t="shared" si="2"/>
        <v>20241203</v>
      </c>
      <c r="C46" s="232" t="str">
        <f t="shared" si="2"/>
        <v>20241205</v>
      </c>
      <c r="D46" s="235">
        <v>45629</v>
      </c>
      <c r="E46" s="235">
        <v>45631</v>
      </c>
      <c r="F46" s="3">
        <v>43</v>
      </c>
      <c r="G46" s="3" t="s">
        <v>174</v>
      </c>
      <c r="H46" s="3" t="s">
        <v>133</v>
      </c>
      <c r="I46" s="77" t="s">
        <v>220</v>
      </c>
      <c r="J46" s="77" t="s">
        <v>262</v>
      </c>
      <c r="K46" s="77">
        <v>3</v>
      </c>
      <c r="L46" s="77">
        <v>18</v>
      </c>
      <c r="M46" s="77">
        <v>10</v>
      </c>
    </row>
    <row r="47" spans="1:13" ht="15" x14ac:dyDescent="0.25">
      <c r="A47" s="232" t="str">
        <f t="shared" si="0"/>
        <v>7M71</v>
      </c>
      <c r="B47" s="232" t="str">
        <f t="shared" si="2"/>
        <v>20241114</v>
      </c>
      <c r="C47" s="232" t="str">
        <f t="shared" si="2"/>
        <v>20241115</v>
      </c>
      <c r="D47" s="235">
        <v>45610</v>
      </c>
      <c r="E47" s="235">
        <v>45611</v>
      </c>
      <c r="F47" s="68">
        <v>44</v>
      </c>
      <c r="G47" s="68" t="s">
        <v>174</v>
      </c>
      <c r="H47" s="68" t="s">
        <v>135</v>
      </c>
      <c r="I47" s="78" t="s">
        <v>82</v>
      </c>
      <c r="J47" s="78" t="s">
        <v>259</v>
      </c>
      <c r="K47" s="78">
        <v>2</v>
      </c>
      <c r="L47" s="78">
        <v>12</v>
      </c>
      <c r="M47" s="78">
        <v>10</v>
      </c>
    </row>
    <row r="48" spans="1:13" ht="15" x14ac:dyDescent="0.25">
      <c r="A48" s="232" t="str">
        <f t="shared" si="0"/>
        <v>7M72</v>
      </c>
      <c r="B48" s="232" t="str">
        <f t="shared" si="2"/>
        <v>20240911</v>
      </c>
      <c r="C48" s="232" t="str">
        <f t="shared" si="2"/>
        <v>20240913</v>
      </c>
      <c r="D48" s="235">
        <v>45546</v>
      </c>
      <c r="E48" s="235">
        <v>45548</v>
      </c>
      <c r="F48" s="3">
        <v>45</v>
      </c>
      <c r="G48" s="3" t="s">
        <v>174</v>
      </c>
      <c r="H48" s="3" t="s">
        <v>213</v>
      </c>
      <c r="I48" s="77" t="s">
        <v>83</v>
      </c>
      <c r="J48" s="77" t="s">
        <v>233</v>
      </c>
      <c r="K48" s="77">
        <v>3</v>
      </c>
      <c r="L48" s="77">
        <v>18</v>
      </c>
      <c r="M48" s="77">
        <v>10</v>
      </c>
    </row>
    <row r="49" spans="1:13" ht="15" x14ac:dyDescent="0.25">
      <c r="A49" s="232" t="str">
        <f t="shared" si="0"/>
        <v>7M72</v>
      </c>
      <c r="B49" s="232" t="str">
        <f t="shared" si="2"/>
        <v>20250312</v>
      </c>
      <c r="C49" s="232" t="str">
        <f t="shared" si="2"/>
        <v>20250314</v>
      </c>
      <c r="D49" s="235">
        <v>45728</v>
      </c>
      <c r="E49" s="235">
        <v>45730</v>
      </c>
      <c r="F49" s="68">
        <v>46</v>
      </c>
      <c r="G49" s="68" t="s">
        <v>174</v>
      </c>
      <c r="H49" s="68" t="s">
        <v>214</v>
      </c>
      <c r="I49" s="78" t="s">
        <v>83</v>
      </c>
      <c r="J49" s="78" t="s">
        <v>263</v>
      </c>
      <c r="K49" s="78">
        <v>3</v>
      </c>
      <c r="L49" s="78">
        <v>18</v>
      </c>
      <c r="M49" s="78">
        <v>10</v>
      </c>
    </row>
    <row r="50" spans="1:13" ht="15" x14ac:dyDescent="0.25">
      <c r="A50" s="232" t="str">
        <f t="shared" si="0"/>
        <v>7M81</v>
      </c>
      <c r="B50" s="232" t="str">
        <f t="shared" si="2"/>
        <v>20240410</v>
      </c>
      <c r="C50" s="232" t="str">
        <f t="shared" si="2"/>
        <v>20240412</v>
      </c>
      <c r="D50" s="235">
        <v>45392</v>
      </c>
      <c r="E50" s="235">
        <v>45394</v>
      </c>
      <c r="F50" s="68">
        <v>46</v>
      </c>
      <c r="G50" s="68" t="s">
        <v>174</v>
      </c>
      <c r="H50" s="68" t="s">
        <v>215</v>
      </c>
      <c r="I50" s="78" t="s">
        <v>84</v>
      </c>
      <c r="J50" s="78" t="s">
        <v>264</v>
      </c>
      <c r="K50" s="78">
        <v>3</v>
      </c>
      <c r="L50" s="78">
        <v>18</v>
      </c>
      <c r="M50" s="78">
        <v>12</v>
      </c>
    </row>
    <row r="51" spans="1:13" ht="15" x14ac:dyDescent="0.25">
      <c r="A51" s="232" t="str">
        <f t="shared" si="0"/>
        <v>7M81</v>
      </c>
      <c r="B51" s="232" t="str">
        <f t="shared" si="2"/>
        <v>20241009</v>
      </c>
      <c r="C51" s="232" t="str">
        <f t="shared" si="2"/>
        <v>20241011</v>
      </c>
      <c r="D51" s="235">
        <v>45574</v>
      </c>
      <c r="E51" s="235">
        <v>45576</v>
      </c>
      <c r="F51" s="68">
        <v>46</v>
      </c>
      <c r="G51" s="68" t="s">
        <v>174</v>
      </c>
      <c r="H51" s="68" t="s">
        <v>216</v>
      </c>
      <c r="I51" s="78" t="s">
        <v>84</v>
      </c>
      <c r="J51" s="78" t="s">
        <v>248</v>
      </c>
      <c r="K51" s="78">
        <v>3</v>
      </c>
      <c r="L51" s="78">
        <v>18</v>
      </c>
      <c r="M51" s="78">
        <v>12</v>
      </c>
    </row>
    <row r="52" spans="1:13" ht="15" x14ac:dyDescent="0.25">
      <c r="A52" s="232" t="str">
        <f t="shared" si="0"/>
        <v>7M91</v>
      </c>
      <c r="B52" s="232" t="str">
        <f t="shared" si="2"/>
        <v>20240919</v>
      </c>
      <c r="C52" s="232" t="str">
        <f t="shared" si="2"/>
        <v>20240920</v>
      </c>
      <c r="D52" s="235">
        <v>45554</v>
      </c>
      <c r="E52" s="235">
        <v>45555</v>
      </c>
      <c r="F52" s="68">
        <v>46</v>
      </c>
      <c r="G52" s="68" t="s">
        <v>174</v>
      </c>
      <c r="H52" s="68" t="s">
        <v>217</v>
      </c>
      <c r="I52" s="78" t="s">
        <v>85</v>
      </c>
      <c r="J52" s="78" t="s">
        <v>245</v>
      </c>
      <c r="K52" s="78">
        <v>2</v>
      </c>
      <c r="L52" s="78">
        <v>12</v>
      </c>
      <c r="M52" s="78">
        <v>10</v>
      </c>
    </row>
    <row r="53" spans="1:13" ht="15" x14ac:dyDescent="0.25">
      <c r="A53" s="232" t="str">
        <f t="shared" si="0"/>
        <v>7M91</v>
      </c>
      <c r="B53" s="232" t="str">
        <f t="shared" si="2"/>
        <v>20250318</v>
      </c>
      <c r="C53" s="232" t="str">
        <f t="shared" si="2"/>
        <v>20250319</v>
      </c>
      <c r="D53" s="235">
        <v>45734</v>
      </c>
      <c r="E53" s="235">
        <v>45735</v>
      </c>
      <c r="F53" s="68">
        <v>46</v>
      </c>
      <c r="G53" s="68" t="s">
        <v>174</v>
      </c>
      <c r="H53" s="68" t="s">
        <v>218</v>
      </c>
      <c r="I53" s="78" t="s">
        <v>85</v>
      </c>
      <c r="J53" s="78" t="s">
        <v>238</v>
      </c>
      <c r="K53" s="78">
        <v>2</v>
      </c>
      <c r="L53" s="78">
        <v>12</v>
      </c>
      <c r="M53" s="78">
        <v>10</v>
      </c>
    </row>
    <row r="54" spans="1:13" ht="15" x14ac:dyDescent="0.25">
      <c r="A54" s="232" t="str">
        <f t="shared" si="0"/>
        <v>7H01</v>
      </c>
      <c r="B54" s="232" t="str">
        <f t="shared" si="2"/>
        <v>20240528</v>
      </c>
      <c r="C54" s="232" t="str">
        <f t="shared" si="2"/>
        <v>20240529</v>
      </c>
      <c r="D54" s="235">
        <v>45440</v>
      </c>
      <c r="E54" s="235">
        <v>45441</v>
      </c>
      <c r="F54" s="3">
        <v>47</v>
      </c>
      <c r="G54" s="3" t="s">
        <v>176</v>
      </c>
      <c r="H54" s="3" t="s">
        <v>152</v>
      </c>
      <c r="I54" s="77" t="s">
        <v>272</v>
      </c>
      <c r="J54" s="77" t="s">
        <v>274</v>
      </c>
      <c r="K54" s="77">
        <v>2</v>
      </c>
      <c r="L54" s="77">
        <v>12</v>
      </c>
      <c r="M54" s="77">
        <v>10</v>
      </c>
    </row>
    <row r="55" spans="1:13" ht="15" x14ac:dyDescent="0.25">
      <c r="A55" s="232" t="str">
        <f t="shared" si="0"/>
        <v>7H01</v>
      </c>
      <c r="B55" s="232" t="str">
        <f t="shared" si="2"/>
        <v>20240907</v>
      </c>
      <c r="C55" s="232" t="str">
        <f t="shared" si="2"/>
        <v>20240908</v>
      </c>
      <c r="D55" s="235">
        <v>45542</v>
      </c>
      <c r="E55" s="235">
        <v>45543</v>
      </c>
      <c r="F55" s="68">
        <v>48</v>
      </c>
      <c r="G55" s="68" t="s">
        <v>176</v>
      </c>
      <c r="H55" s="68" t="s">
        <v>265</v>
      </c>
      <c r="I55" s="78" t="s">
        <v>272</v>
      </c>
      <c r="J55" s="78" t="s">
        <v>275</v>
      </c>
      <c r="K55" s="78">
        <v>2</v>
      </c>
      <c r="L55" s="78">
        <v>12</v>
      </c>
      <c r="M55" s="78">
        <v>10</v>
      </c>
    </row>
    <row r="56" spans="1:13" ht="15" x14ac:dyDescent="0.25">
      <c r="A56" s="232" t="str">
        <f t="shared" si="0"/>
        <v>7H01</v>
      </c>
      <c r="B56" s="232" t="str">
        <f t="shared" si="2"/>
        <v>20250118</v>
      </c>
      <c r="C56" s="232" t="str">
        <f t="shared" si="2"/>
        <v>20250119</v>
      </c>
      <c r="D56" s="235">
        <v>45675</v>
      </c>
      <c r="E56" s="235">
        <v>45676</v>
      </c>
      <c r="F56" s="3">
        <v>49</v>
      </c>
      <c r="G56" s="3" t="s">
        <v>176</v>
      </c>
      <c r="H56" s="3" t="s">
        <v>266</v>
      </c>
      <c r="I56" s="77" t="s">
        <v>272</v>
      </c>
      <c r="J56" s="77" t="s">
        <v>276</v>
      </c>
      <c r="K56" s="77">
        <v>2</v>
      </c>
      <c r="L56" s="77">
        <v>12</v>
      </c>
      <c r="M56" s="77">
        <v>10</v>
      </c>
    </row>
    <row r="57" spans="1:13" ht="15" x14ac:dyDescent="0.25">
      <c r="A57" s="232" t="str">
        <f t="shared" si="0"/>
        <v>7H02</v>
      </c>
      <c r="B57" s="232" t="str">
        <f t="shared" si="2"/>
        <v>20240530</v>
      </c>
      <c r="C57" s="232" t="str">
        <f t="shared" si="2"/>
        <v>20240531</v>
      </c>
      <c r="D57" s="235">
        <v>45442</v>
      </c>
      <c r="E57" s="235">
        <v>45443</v>
      </c>
      <c r="F57" s="68">
        <v>50</v>
      </c>
      <c r="G57" s="68" t="s">
        <v>176</v>
      </c>
      <c r="H57" s="68" t="s">
        <v>267</v>
      </c>
      <c r="I57" s="78" t="s">
        <v>273</v>
      </c>
      <c r="J57" s="78" t="s">
        <v>260</v>
      </c>
      <c r="K57" s="78">
        <v>2</v>
      </c>
      <c r="L57" s="78">
        <v>12</v>
      </c>
      <c r="M57" s="78">
        <v>10</v>
      </c>
    </row>
    <row r="58" spans="1:13" ht="15" x14ac:dyDescent="0.25">
      <c r="A58" s="232" t="str">
        <f t="shared" si="0"/>
        <v>7H02</v>
      </c>
      <c r="B58" s="232" t="str">
        <f t="shared" si="2"/>
        <v>20240909</v>
      </c>
      <c r="C58" s="232" t="str">
        <f t="shared" si="2"/>
        <v>20240912</v>
      </c>
      <c r="D58" s="235">
        <v>45544</v>
      </c>
      <c r="E58" s="235">
        <v>45547</v>
      </c>
      <c r="F58" s="3">
        <v>51</v>
      </c>
      <c r="G58" s="3" t="s">
        <v>176</v>
      </c>
      <c r="H58" s="3" t="s">
        <v>153</v>
      </c>
      <c r="I58" s="77" t="s">
        <v>273</v>
      </c>
      <c r="J58" s="77" t="s">
        <v>277</v>
      </c>
      <c r="K58" s="77">
        <v>2</v>
      </c>
      <c r="L58" s="77">
        <v>12</v>
      </c>
      <c r="M58" s="77">
        <v>10</v>
      </c>
    </row>
    <row r="59" spans="1:13" ht="15" x14ac:dyDescent="0.25">
      <c r="A59" s="232" t="str">
        <f t="shared" si="0"/>
        <v>7H02</v>
      </c>
      <c r="B59" s="232" t="str">
        <f t="shared" si="2"/>
        <v>20250125</v>
      </c>
      <c r="C59" s="232" t="str">
        <f t="shared" si="2"/>
        <v>20250126</v>
      </c>
      <c r="D59" s="235">
        <v>45682</v>
      </c>
      <c r="E59" s="235">
        <v>45683</v>
      </c>
      <c r="F59" s="68">
        <v>52</v>
      </c>
      <c r="G59" s="68" t="s">
        <v>176</v>
      </c>
      <c r="H59" s="68" t="s">
        <v>268</v>
      </c>
      <c r="I59" s="78" t="s">
        <v>273</v>
      </c>
      <c r="J59" s="78" t="s">
        <v>278</v>
      </c>
      <c r="K59" s="78">
        <v>2</v>
      </c>
      <c r="L59" s="78">
        <v>12</v>
      </c>
      <c r="M59" s="78">
        <v>10</v>
      </c>
    </row>
    <row r="60" spans="1:13" ht="15" x14ac:dyDescent="0.25">
      <c r="A60" s="232" t="str">
        <f t="shared" si="0"/>
        <v>7H11</v>
      </c>
      <c r="B60" s="232" t="str">
        <f t="shared" si="2"/>
        <v>20240522</v>
      </c>
      <c r="C60" s="232" t="str">
        <f t="shared" si="2"/>
        <v>20240523</v>
      </c>
      <c r="D60" s="235">
        <v>45434</v>
      </c>
      <c r="E60" s="235">
        <v>45435</v>
      </c>
      <c r="F60" s="3">
        <v>53</v>
      </c>
      <c r="G60" s="3" t="s">
        <v>297</v>
      </c>
      <c r="H60" s="3" t="s">
        <v>269</v>
      </c>
      <c r="I60" s="77" t="s">
        <v>94</v>
      </c>
      <c r="J60" s="77" t="s">
        <v>279</v>
      </c>
      <c r="K60" s="77">
        <v>2</v>
      </c>
      <c r="L60" s="77">
        <v>12</v>
      </c>
      <c r="M60" s="77">
        <v>6</v>
      </c>
    </row>
    <row r="61" spans="1:13" ht="15" x14ac:dyDescent="0.25">
      <c r="A61" s="232" t="str">
        <f t="shared" si="0"/>
        <v>7H11</v>
      </c>
      <c r="B61" s="232" t="str">
        <f t="shared" si="2"/>
        <v>20241120</v>
      </c>
      <c r="C61" s="232" t="str">
        <f t="shared" si="2"/>
        <v>20241121</v>
      </c>
      <c r="D61" s="235">
        <v>45616</v>
      </c>
      <c r="E61" s="235">
        <v>45617</v>
      </c>
      <c r="F61" s="68">
        <v>54</v>
      </c>
      <c r="G61" s="68" t="s">
        <v>176</v>
      </c>
      <c r="H61" s="68" t="s">
        <v>270</v>
      </c>
      <c r="I61" s="78" t="s">
        <v>94</v>
      </c>
      <c r="J61" s="78" t="s">
        <v>280</v>
      </c>
      <c r="K61" s="78">
        <v>2</v>
      </c>
      <c r="L61" s="78">
        <v>12</v>
      </c>
      <c r="M61" s="78">
        <v>6</v>
      </c>
    </row>
    <row r="62" spans="1:13" ht="15" x14ac:dyDescent="0.25">
      <c r="A62" s="232" t="str">
        <f t="shared" si="0"/>
        <v>7H21</v>
      </c>
      <c r="B62" s="232" t="str">
        <f t="shared" si="2"/>
        <v>20240713</v>
      </c>
      <c r="C62" s="232" t="str">
        <f t="shared" si="2"/>
        <v>20240715</v>
      </c>
      <c r="D62" s="235">
        <v>45486</v>
      </c>
      <c r="E62" s="235">
        <v>45488</v>
      </c>
      <c r="F62" s="3">
        <v>55</v>
      </c>
      <c r="G62" s="3" t="s">
        <v>176</v>
      </c>
      <c r="H62" s="3" t="s">
        <v>271</v>
      </c>
      <c r="I62" s="77" t="s">
        <v>95</v>
      </c>
      <c r="J62" s="77" t="s">
        <v>281</v>
      </c>
      <c r="K62" s="77">
        <v>3</v>
      </c>
      <c r="L62" s="77">
        <v>18</v>
      </c>
      <c r="M62" s="77">
        <v>10</v>
      </c>
    </row>
    <row r="63" spans="1:13" ht="15" x14ac:dyDescent="0.25">
      <c r="A63" s="232" t="str">
        <f t="shared" si="0"/>
        <v>7H21</v>
      </c>
      <c r="B63" s="232" t="str">
        <f t="shared" si="2"/>
        <v>20241223</v>
      </c>
      <c r="C63" s="232" t="str">
        <f t="shared" si="2"/>
        <v>20241225</v>
      </c>
      <c r="D63" s="235">
        <v>45649</v>
      </c>
      <c r="E63" s="235">
        <v>45651</v>
      </c>
      <c r="F63" s="68">
        <v>56</v>
      </c>
      <c r="G63" s="68" t="s">
        <v>176</v>
      </c>
      <c r="H63" s="68" t="s">
        <v>154</v>
      </c>
      <c r="I63" s="78" t="s">
        <v>95</v>
      </c>
      <c r="J63" s="78" t="s">
        <v>282</v>
      </c>
      <c r="K63" s="78">
        <v>3</v>
      </c>
      <c r="L63" s="78">
        <v>18</v>
      </c>
      <c r="M63" s="78">
        <v>10</v>
      </c>
    </row>
    <row r="64" spans="1:13" ht="15" x14ac:dyDescent="0.25">
      <c r="A64" s="232" t="str">
        <f t="shared" si="0"/>
        <v>7D08</v>
      </c>
      <c r="B64" s="232" t="str">
        <f t="shared" si="2"/>
        <v>20240613</v>
      </c>
      <c r="C64" s="232" t="str">
        <f t="shared" si="2"/>
        <v>20240614</v>
      </c>
      <c r="D64" s="235">
        <v>45456</v>
      </c>
      <c r="E64" s="235">
        <v>45457</v>
      </c>
      <c r="F64" s="68">
        <v>58</v>
      </c>
      <c r="G64" s="68" t="s">
        <v>177</v>
      </c>
      <c r="H64" s="68" t="s">
        <v>136</v>
      </c>
      <c r="I64" s="78" t="s">
        <v>86</v>
      </c>
      <c r="J64" s="78" t="s">
        <v>227</v>
      </c>
      <c r="K64" s="78">
        <v>2</v>
      </c>
      <c r="L64" s="78">
        <v>12</v>
      </c>
      <c r="M64" s="78">
        <v>10</v>
      </c>
    </row>
    <row r="65" spans="1:13" ht="15" x14ac:dyDescent="0.25">
      <c r="A65" s="232" t="str">
        <f t="shared" si="0"/>
        <v>7D08</v>
      </c>
      <c r="B65" s="232" t="str">
        <f t="shared" si="2"/>
        <v>20241107</v>
      </c>
      <c r="C65" s="232" t="str">
        <f t="shared" si="2"/>
        <v>20241108</v>
      </c>
      <c r="D65" s="235">
        <v>45603</v>
      </c>
      <c r="E65" s="235">
        <v>45604</v>
      </c>
      <c r="F65" s="3">
        <v>59</v>
      </c>
      <c r="G65" s="3" t="s">
        <v>177</v>
      </c>
      <c r="H65" s="3" t="s">
        <v>137</v>
      </c>
      <c r="I65" s="77" t="s">
        <v>86</v>
      </c>
      <c r="J65" s="77" t="s">
        <v>285</v>
      </c>
      <c r="K65" s="77">
        <v>2</v>
      </c>
      <c r="L65" s="77">
        <v>12</v>
      </c>
      <c r="M65" s="77">
        <v>10</v>
      </c>
    </row>
    <row r="66" spans="1:13" ht="15" x14ac:dyDescent="0.25">
      <c r="A66" s="232" t="str">
        <f t="shared" si="0"/>
        <v>7D01</v>
      </c>
      <c r="B66" s="232" t="str">
        <f t="shared" si="2"/>
        <v>20240620</v>
      </c>
      <c r="C66" s="232" t="str">
        <f t="shared" si="2"/>
        <v>20240621</v>
      </c>
      <c r="D66" s="235">
        <v>45463</v>
      </c>
      <c r="E66" s="235">
        <v>45464</v>
      </c>
      <c r="F66" s="68">
        <v>60</v>
      </c>
      <c r="G66" s="68" t="s">
        <v>177</v>
      </c>
      <c r="H66" s="68" t="s">
        <v>138</v>
      </c>
      <c r="I66" s="78" t="s">
        <v>87</v>
      </c>
      <c r="J66" s="78" t="s">
        <v>286</v>
      </c>
      <c r="K66" s="78">
        <v>2</v>
      </c>
      <c r="L66" s="78">
        <v>12</v>
      </c>
      <c r="M66" s="78">
        <v>5</v>
      </c>
    </row>
    <row r="67" spans="1:13" ht="15" x14ac:dyDescent="0.25">
      <c r="A67" s="232" t="str">
        <f t="shared" si="0"/>
        <v>7D01</v>
      </c>
      <c r="B67" s="232" t="str">
        <f t="shared" si="2"/>
        <v>20241114</v>
      </c>
      <c r="C67" s="232" t="str">
        <f t="shared" si="2"/>
        <v>20241115</v>
      </c>
      <c r="D67" s="235">
        <v>45610</v>
      </c>
      <c r="E67" s="235">
        <v>45611</v>
      </c>
      <c r="F67" s="3">
        <v>61</v>
      </c>
      <c r="G67" s="3" t="s">
        <v>177</v>
      </c>
      <c r="H67" s="3" t="s">
        <v>139</v>
      </c>
      <c r="I67" s="77" t="s">
        <v>87</v>
      </c>
      <c r="J67" s="77" t="s">
        <v>259</v>
      </c>
      <c r="K67" s="77">
        <v>2</v>
      </c>
      <c r="L67" s="77">
        <v>12</v>
      </c>
      <c r="M67" s="77">
        <v>5</v>
      </c>
    </row>
    <row r="68" spans="1:13" ht="15" x14ac:dyDescent="0.25">
      <c r="A68" s="232" t="str">
        <f t="shared" ref="A68:A131" si="3">LEFT(H68,4)</f>
        <v>7D03</v>
      </c>
      <c r="B68" s="232" t="str">
        <f t="shared" si="2"/>
        <v>20240627</v>
      </c>
      <c r="C68" s="232" t="str">
        <f t="shared" si="2"/>
        <v>20240628</v>
      </c>
      <c r="D68" s="235">
        <v>45470</v>
      </c>
      <c r="E68" s="235">
        <v>45471</v>
      </c>
      <c r="F68" s="68">
        <v>62</v>
      </c>
      <c r="G68" s="68" t="s">
        <v>177</v>
      </c>
      <c r="H68" s="68" t="s">
        <v>140</v>
      </c>
      <c r="I68" s="78" t="s">
        <v>88</v>
      </c>
      <c r="J68" s="78" t="s">
        <v>287</v>
      </c>
      <c r="K68" s="78">
        <v>2</v>
      </c>
      <c r="L68" s="78">
        <v>12</v>
      </c>
      <c r="M68" s="78">
        <v>10</v>
      </c>
    </row>
    <row r="69" spans="1:13" ht="15" x14ac:dyDescent="0.25">
      <c r="A69" s="232" t="str">
        <f t="shared" si="3"/>
        <v>7D03</v>
      </c>
      <c r="B69" s="232" t="str">
        <f t="shared" si="2"/>
        <v>20241121</v>
      </c>
      <c r="C69" s="232" t="str">
        <f t="shared" si="2"/>
        <v>20241122</v>
      </c>
      <c r="D69" s="235">
        <v>45617</v>
      </c>
      <c r="E69" s="235">
        <v>45618</v>
      </c>
      <c r="F69" s="3">
        <v>63</v>
      </c>
      <c r="G69" s="3" t="s">
        <v>177</v>
      </c>
      <c r="H69" s="3" t="s">
        <v>141</v>
      </c>
      <c r="I69" s="77" t="s">
        <v>88</v>
      </c>
      <c r="J69" s="77" t="s">
        <v>288</v>
      </c>
      <c r="K69" s="77">
        <v>2</v>
      </c>
      <c r="L69" s="77">
        <v>12</v>
      </c>
      <c r="M69" s="77">
        <v>10</v>
      </c>
    </row>
    <row r="70" spans="1:13" ht="15" x14ac:dyDescent="0.25">
      <c r="A70" s="232" t="str">
        <f t="shared" si="3"/>
        <v>7D04</v>
      </c>
      <c r="B70" s="232" t="str">
        <f t="shared" si="2"/>
        <v>20240704</v>
      </c>
      <c r="C70" s="232" t="str">
        <f t="shared" si="2"/>
        <v>20240705</v>
      </c>
      <c r="D70" s="235">
        <v>45477</v>
      </c>
      <c r="E70" s="235">
        <v>45478</v>
      </c>
      <c r="F70" s="68">
        <v>64</v>
      </c>
      <c r="G70" s="68" t="s">
        <v>177</v>
      </c>
      <c r="H70" s="68" t="s">
        <v>142</v>
      </c>
      <c r="I70" s="78" t="s">
        <v>89</v>
      </c>
      <c r="J70" s="78" t="s">
        <v>239</v>
      </c>
      <c r="K70" s="78">
        <v>2</v>
      </c>
      <c r="L70" s="78">
        <v>12</v>
      </c>
      <c r="M70" s="78">
        <v>10</v>
      </c>
    </row>
    <row r="71" spans="1:13" ht="15" x14ac:dyDescent="0.25">
      <c r="A71" s="232" t="str">
        <f t="shared" si="3"/>
        <v>7D04</v>
      </c>
      <c r="B71" s="232" t="str">
        <f t="shared" si="2"/>
        <v>20241128</v>
      </c>
      <c r="C71" s="232" t="str">
        <f t="shared" si="2"/>
        <v>20241129</v>
      </c>
      <c r="D71" s="235">
        <v>45624</v>
      </c>
      <c r="E71" s="235">
        <v>45625</v>
      </c>
      <c r="F71" s="3">
        <v>65</v>
      </c>
      <c r="G71" s="3" t="s">
        <v>177</v>
      </c>
      <c r="H71" s="3" t="s">
        <v>143</v>
      </c>
      <c r="I71" s="77" t="s">
        <v>89</v>
      </c>
      <c r="J71" s="77" t="s">
        <v>261</v>
      </c>
      <c r="K71" s="77">
        <v>2</v>
      </c>
      <c r="L71" s="77">
        <v>12</v>
      </c>
      <c r="M71" s="77">
        <v>10</v>
      </c>
    </row>
    <row r="72" spans="1:13" ht="15" x14ac:dyDescent="0.25">
      <c r="A72" s="232" t="str">
        <f t="shared" si="3"/>
        <v>7D07</v>
      </c>
      <c r="B72" s="232" t="str">
        <f t="shared" si="2"/>
        <v>20240724</v>
      </c>
      <c r="C72" s="232" t="str">
        <f t="shared" si="2"/>
        <v>20240726</v>
      </c>
      <c r="D72" s="235">
        <v>45497</v>
      </c>
      <c r="E72" s="235">
        <v>45499</v>
      </c>
      <c r="F72" s="68">
        <v>66</v>
      </c>
      <c r="G72" s="68" t="s">
        <v>177</v>
      </c>
      <c r="H72" s="68" t="s">
        <v>148</v>
      </c>
      <c r="I72" s="78" t="s">
        <v>92</v>
      </c>
      <c r="J72" s="78" t="s">
        <v>289</v>
      </c>
      <c r="K72" s="78">
        <v>3</v>
      </c>
      <c r="L72" s="78">
        <v>18</v>
      </c>
      <c r="M72" s="78">
        <v>10</v>
      </c>
    </row>
    <row r="73" spans="1:13" ht="15" x14ac:dyDescent="0.25">
      <c r="A73" s="232" t="str">
        <f t="shared" si="3"/>
        <v>7D07</v>
      </c>
      <c r="B73" s="232" t="str">
        <f t="shared" si="2"/>
        <v>20241218</v>
      </c>
      <c r="C73" s="232" t="str">
        <f t="shared" si="2"/>
        <v>20241220</v>
      </c>
      <c r="D73" s="235">
        <v>45644</v>
      </c>
      <c r="E73" s="235">
        <v>45646</v>
      </c>
      <c r="F73" s="3">
        <v>67</v>
      </c>
      <c r="G73" s="3" t="s">
        <v>177</v>
      </c>
      <c r="H73" s="3" t="s">
        <v>149</v>
      </c>
      <c r="I73" s="77" t="s">
        <v>92</v>
      </c>
      <c r="J73" s="77" t="s">
        <v>290</v>
      </c>
      <c r="K73" s="77">
        <v>3</v>
      </c>
      <c r="L73" s="77">
        <v>18</v>
      </c>
      <c r="M73" s="77">
        <v>10</v>
      </c>
    </row>
    <row r="74" spans="1:13" ht="15" x14ac:dyDescent="0.25">
      <c r="A74" s="232" t="str">
        <f t="shared" si="3"/>
        <v>7D05</v>
      </c>
      <c r="B74" s="232" t="str">
        <f t="shared" si="2"/>
        <v>20240822</v>
      </c>
      <c r="C74" s="232" t="str">
        <f t="shared" si="2"/>
        <v>20240823</v>
      </c>
      <c r="D74" s="235">
        <v>45526</v>
      </c>
      <c r="E74" s="235">
        <v>45527</v>
      </c>
      <c r="F74" s="68">
        <v>68</v>
      </c>
      <c r="G74" s="68" t="s">
        <v>177</v>
      </c>
      <c r="H74" s="68" t="s">
        <v>150</v>
      </c>
      <c r="I74" s="78" t="s">
        <v>93</v>
      </c>
      <c r="J74" s="78" t="s">
        <v>291</v>
      </c>
      <c r="K74" s="78">
        <v>2</v>
      </c>
      <c r="L74" s="78">
        <v>12</v>
      </c>
      <c r="M74" s="78">
        <v>4</v>
      </c>
    </row>
    <row r="75" spans="1:13" ht="15" x14ac:dyDescent="0.25">
      <c r="A75" s="232" t="str">
        <f t="shared" si="3"/>
        <v>7D05</v>
      </c>
      <c r="B75" s="232" t="str">
        <f t="shared" si="2"/>
        <v>20250130</v>
      </c>
      <c r="C75" s="232" t="str">
        <f t="shared" si="2"/>
        <v>20250131</v>
      </c>
      <c r="D75" s="235">
        <v>45687</v>
      </c>
      <c r="E75" s="235">
        <v>45688</v>
      </c>
      <c r="F75" s="3">
        <v>69</v>
      </c>
      <c r="G75" s="3" t="s">
        <v>177</v>
      </c>
      <c r="H75" s="3" t="s">
        <v>151</v>
      </c>
      <c r="I75" s="77" t="s">
        <v>93</v>
      </c>
      <c r="J75" s="77" t="s">
        <v>292</v>
      </c>
      <c r="K75" s="77">
        <v>2</v>
      </c>
      <c r="L75" s="77">
        <v>12</v>
      </c>
      <c r="M75" s="77">
        <v>4</v>
      </c>
    </row>
    <row r="76" spans="1:13" ht="15" x14ac:dyDescent="0.25">
      <c r="A76" s="232" t="str">
        <f t="shared" si="3"/>
        <v>7D02</v>
      </c>
      <c r="B76" s="232" t="str">
        <f t="shared" si="2"/>
        <v>20240710</v>
      </c>
      <c r="C76" s="232" t="str">
        <f t="shared" si="2"/>
        <v>20240712</v>
      </c>
      <c r="D76" s="235">
        <v>45483</v>
      </c>
      <c r="E76" s="235">
        <v>45485</v>
      </c>
      <c r="F76" s="68">
        <v>70</v>
      </c>
      <c r="G76" s="68" t="s">
        <v>177</v>
      </c>
      <c r="H76" s="68" t="s">
        <v>144</v>
      </c>
      <c r="I76" s="78" t="s">
        <v>90</v>
      </c>
      <c r="J76" s="78" t="s">
        <v>241</v>
      </c>
      <c r="K76" s="78">
        <v>3</v>
      </c>
      <c r="L76" s="78">
        <v>18</v>
      </c>
      <c r="M76" s="78">
        <v>10</v>
      </c>
    </row>
    <row r="77" spans="1:13" ht="15" x14ac:dyDescent="0.25">
      <c r="A77" s="232" t="str">
        <f t="shared" si="3"/>
        <v>7D02</v>
      </c>
      <c r="B77" s="232" t="str">
        <f t="shared" si="2"/>
        <v>20241210</v>
      </c>
      <c r="C77" s="232" t="str">
        <f t="shared" si="2"/>
        <v>20241212</v>
      </c>
      <c r="D77" s="235">
        <v>45636</v>
      </c>
      <c r="E77" s="235">
        <v>45638</v>
      </c>
      <c r="F77" s="3">
        <v>71</v>
      </c>
      <c r="G77" s="3" t="s">
        <v>177</v>
      </c>
      <c r="H77" s="3" t="s">
        <v>145</v>
      </c>
      <c r="I77" s="77" t="s">
        <v>90</v>
      </c>
      <c r="J77" s="77" t="s">
        <v>293</v>
      </c>
      <c r="K77" s="77">
        <v>3</v>
      </c>
      <c r="L77" s="77">
        <v>18</v>
      </c>
      <c r="M77" s="77">
        <v>10</v>
      </c>
    </row>
    <row r="78" spans="1:13" ht="15" x14ac:dyDescent="0.25">
      <c r="A78" s="232" t="str">
        <f t="shared" si="3"/>
        <v>7D06</v>
      </c>
      <c r="B78" s="232" t="str">
        <f t="shared" si="2"/>
        <v>20240808</v>
      </c>
      <c r="C78" s="232" t="str">
        <f t="shared" si="2"/>
        <v>20240809</v>
      </c>
      <c r="D78" s="235">
        <v>45512</v>
      </c>
      <c r="E78" s="235">
        <v>45513</v>
      </c>
      <c r="F78" s="68">
        <v>72</v>
      </c>
      <c r="G78" s="68" t="s">
        <v>177</v>
      </c>
      <c r="H78" s="68" t="s">
        <v>146</v>
      </c>
      <c r="I78" s="78" t="s">
        <v>91</v>
      </c>
      <c r="J78" s="78" t="s">
        <v>294</v>
      </c>
      <c r="K78" s="78">
        <v>2</v>
      </c>
      <c r="L78" s="78">
        <v>12</v>
      </c>
      <c r="M78" s="78">
        <v>5</v>
      </c>
    </row>
    <row r="79" spans="1:13" ht="15" x14ac:dyDescent="0.25">
      <c r="A79" s="232" t="str">
        <f t="shared" si="3"/>
        <v>7D06</v>
      </c>
      <c r="B79" s="232" t="str">
        <f t="shared" si="2"/>
        <v>20250123</v>
      </c>
      <c r="C79" s="232" t="str">
        <f t="shared" si="2"/>
        <v>20250124</v>
      </c>
      <c r="D79" s="235">
        <v>45680</v>
      </c>
      <c r="E79" s="235">
        <v>45681</v>
      </c>
      <c r="F79" s="3">
        <v>73</v>
      </c>
      <c r="G79" s="3" t="s">
        <v>177</v>
      </c>
      <c r="H79" s="3" t="s">
        <v>147</v>
      </c>
      <c r="I79" s="77" t="s">
        <v>91</v>
      </c>
      <c r="J79" s="77" t="s">
        <v>295</v>
      </c>
      <c r="K79" s="77">
        <v>2</v>
      </c>
      <c r="L79" s="77">
        <v>12</v>
      </c>
      <c r="M79" s="77">
        <v>5</v>
      </c>
    </row>
    <row r="80" spans="1:13" ht="15" x14ac:dyDescent="0.25">
      <c r="A80" s="232" t="str">
        <f t="shared" si="3"/>
        <v>7D41</v>
      </c>
      <c r="B80" s="232" t="str">
        <f t="shared" si="2"/>
        <v>20240801</v>
      </c>
      <c r="C80" s="232" t="str">
        <f t="shared" si="2"/>
        <v>20240802</v>
      </c>
      <c r="D80" s="235">
        <v>45505</v>
      </c>
      <c r="E80" s="235">
        <v>45506</v>
      </c>
      <c r="F80" s="68">
        <v>74</v>
      </c>
      <c r="G80" s="68" t="s">
        <v>177</v>
      </c>
      <c r="H80" s="68" t="s">
        <v>283</v>
      </c>
      <c r="I80" s="78" t="s">
        <v>163</v>
      </c>
      <c r="J80" s="78" t="s">
        <v>296</v>
      </c>
      <c r="K80" s="78">
        <v>2</v>
      </c>
      <c r="L80" s="78">
        <v>12</v>
      </c>
      <c r="M80" s="78">
        <v>10</v>
      </c>
    </row>
    <row r="81" spans="1:13" thickBot="1" x14ac:dyDescent="0.3">
      <c r="A81" s="232" t="str">
        <f t="shared" si="3"/>
        <v>7D41</v>
      </c>
      <c r="B81" s="232" t="str">
        <f t="shared" si="2"/>
        <v>20250116</v>
      </c>
      <c r="C81" s="232" t="str">
        <f t="shared" si="2"/>
        <v>20250117</v>
      </c>
      <c r="D81" s="235">
        <v>45673</v>
      </c>
      <c r="E81" s="235">
        <v>45674</v>
      </c>
      <c r="F81" s="80">
        <v>75</v>
      </c>
      <c r="G81" s="80" t="s">
        <v>177</v>
      </c>
      <c r="H81" s="80" t="s">
        <v>284</v>
      </c>
      <c r="I81" s="81" t="s">
        <v>163</v>
      </c>
      <c r="J81" s="81" t="s">
        <v>240</v>
      </c>
      <c r="K81" s="81">
        <v>2</v>
      </c>
      <c r="L81" s="81">
        <v>12</v>
      </c>
      <c r="M81" s="81">
        <v>10</v>
      </c>
    </row>
    <row r="82" spans="1:13" ht="16.5" thickTop="1" x14ac:dyDescent="0.25"/>
  </sheetData>
  <sheetProtection sheet="1" objects="1" scenarios="1"/>
  <autoFilter ref="A3:M8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受講申込書</vt:lpstr>
      <vt:lpstr>コース一覧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R6_受講申込書</dc:title>
  <dc:creator>高齢・障害・求職者雇用支援機構</dc:creator>
  <cp:lastModifiedBy/>
  <dcterms:created xsi:type="dcterms:W3CDTF">2006-09-16T00:00:00Z</dcterms:created>
  <dcterms:modified xsi:type="dcterms:W3CDTF">2023-12-08T05:00:25Z</dcterms:modified>
</cp:coreProperties>
</file>